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2046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7" i="3" l="1"/>
  <c r="W24" i="3"/>
  <c r="W23" i="3"/>
  <c r="AR13" i="3"/>
  <c r="W29" i="3" l="1"/>
  <c r="W28" i="3" l="1"/>
  <c r="W26" i="3"/>
  <c r="P29" i="3"/>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213" i="3"/>
  <c r="AY616" i="3"/>
  <c r="AY606" i="3"/>
  <c r="AY645" i="3"/>
  <c r="AY235" i="3"/>
  <c r="AY417" i="3"/>
  <c r="AY271"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<sst xmlns="http://schemas.openxmlformats.org/spreadsheetml/2006/main" count="3204" uniqueCount="830">
  <si>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</si>
  <si>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</si>
  <si>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</si>
  <si>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</si>
  <si>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</si>
  <si>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</si>
  <si>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</si>
  <si>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</si>
  <si>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</si>
  <si>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</si>
  <si>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</si>
  <si>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</si>
  <si>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</si>
  <si>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</si>
  <si>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</si>
  <si>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</si>
  <si>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</si>
  <si>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</si>
  <si>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</si>
  <si>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</si>
  <si>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</si>
  <si>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</si>
  <si>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</si>
  <si>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</si>
  <si>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</si>
  <si>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</si>
  <si>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</si>
  <si>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</si>
  <si>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</si>
  <si>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</si>
  <si>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</si>
  <si>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</si>
  <si>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</si>
  <si>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</si>
  <si>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</si>
  <si>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</si>
  <si>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</si>
  <si>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</si>
  <si>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</si>
  <si>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</si>
  <si>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</si>
  <si>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</si>
  <si>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</si>
  <si>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</si>
  <si>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</si>
  <si>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</si>
  <si>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</si>
  <si>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</si>
  <si>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</si>
  <si>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</si>
  <si>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</si>
  <si>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</si>
  <si>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</si>
  <si>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</si>
  <si>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</si>
  <si>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</si>
  <si>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</si>
  <si>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</si>
  <si>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</si>
  <si>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</si>
  <si>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</si>
  <si>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</si>
  <si>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</si>
  <si>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</si>
  <si>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</si>
  <si>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</si>
  <si>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</si>
  <si>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</si>
  <si>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</si>
  <si>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</si>
  <si>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</si>
  <si>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</si>
  <si>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</si>
  <si>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</si>
  <si>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</si>
  <si>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</si>
  <si>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</si>
  <si>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</si>
  <si>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</si>
  <si>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</si>
  <si>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</si>
  <si>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</si>
  <si>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</si>
  <si>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</si>
  <si>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</si>
  <si>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</si>
  <si>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</si>
  <si>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</si>
  <si>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</si>
  <si>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</si>
  <si>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</si>
  <si>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</si>
  <si>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</si>
  <si>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</si>
  <si>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</si>
  <si>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</si>
  <si>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</si>
  <si>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</si>
  <si>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</si>
  <si>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</si>
  <si>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</si>
  <si>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</si>
  <si>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</si>
  <si>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</si>
  <si>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</si>
  <si>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</si>
  <si>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</si>
  <si>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</si>
  <si>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</si>
  <si>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</si>
  <si>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</si>
  <si>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</si>
  <si>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</si>
  <si>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</si>
  <si>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</si>
  <si>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</si>
  <si>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</si>
  <si>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</si>
  <si>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</si>
  <si>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</si>
  <si>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</si>
  <si>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</si>
  <si>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</si>
  <si>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</si>
  <si>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</si>
  <si>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</si>
  <si>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</si>
  <si>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</si>
  <si>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</si>
  <si>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</si>
  <si>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</si>
  <si>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</si>
  <si>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</si>
  <si>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</si>
  <si>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</si>
  <si>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</si>
  <si>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</si>
  <si>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</si>
  <si>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</si>
  <si>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</si>
  <si>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</si>
  <si>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</si>
  <si>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</si>
  <si>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</si>
  <si>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</si>
  <si>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</si>
  <si>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</si>
  <si>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</si>
  <si>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</si>
  <si>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</si>
  <si>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</si>
  <si>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</si>
  <si>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</si>
  <si>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</si>
  <si>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</si>
  <si>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</si>
  <si>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</si>
  <si>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</si>
  <si>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</si>
  <si>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</si>
  <si>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</si>
  <si>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</si>
  <si>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</si>
  <si>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</si>
  <si>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</si>
  <si>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</si>
  <si>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</si>
  <si>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</si>
  <si>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</si>
  <si>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</si>
  <si>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</si>
  <si>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</si>
  <si>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</si>
  <si>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</si>
  <si>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</si>
  <si>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</si>
  <si>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</si>
  <si>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</si>
  <si>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</si>
  <si>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</si>
  <si>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</si>
  <si>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</si>
  <si>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</si>
  <si>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</si>
  <si>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</si>
  <si>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</si>
  <si>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</si>
  <si>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</si>
  <si>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</si>
  <si>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</si>
  <si>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</si>
  <si>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</si>
  <si>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</si>
  <si>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</si>
  <si>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</si>
  <si>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</si>
  <si>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</si>
  <si>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</si>
  <si>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</si>
  <si>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</si>
  <si>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</si>
  <si>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</si>
  <si>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</si>
  <si>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</si>
  <si>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</si>
  <si>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</si>
  <si>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</si>
  <si>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</si>
  <si>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</si>
  <si>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</si>
  <si>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</si>
  <si>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</si>
  <si>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</si>
  <si>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</si>
  <si>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</si>
  <si>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</si>
  <si>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</si>
  <si>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</si>
  <si>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</si>
  <si>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</si>
  <si>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</si>
  <si>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</si>
  <si>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</si>
  <si>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</si>
  <si>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</si>
  <si>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</si>
  <si>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</si>
  <si>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</si>
  <si>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</si>
  <si>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</si>
  <si>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</si>
  <si>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</si>
  <si>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</si>
  <si>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</si>
  <si>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</si>
  <si>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</si>
  <si>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</si>
  <si>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</si>
  <si>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</si>
  <si>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</si>
  <si>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</si>
  <si>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</si>
  <si>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</si>
  <si>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</si>
  <si>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</si>
  <si>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</si>
  <si>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</si>
  <si>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</si>
  <si>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</si>
  <si>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</si>
  <si>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</si>
  <si>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</si>
  <si>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</si>
  <si>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</si>
  <si>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</si>
  <si>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</si>
  <si>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</si>
  <si>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</si>
  <si>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</si>
  <si>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</si>
  <si>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</si>
  <si>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</si>
  <si>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</si>
  <si>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</si>
  <si>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</si>
  <si>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</si>
  <si>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</si>
  <si>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</si>
  <si>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</si>
  <si>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</si>
  <si>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</si>
  <si>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</si>
  <si>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</si>
  <si>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</si>
  <si>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</si>
  <si>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</si>
  <si>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</si>
  <si>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</si>
  <si>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</si>
  <si>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</si>
  <si>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</si>
  <si>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</si>
  <si>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</si>
  <si>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</si>
  <si>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</si>
  <si>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</si>
  <si>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</si>
  <si>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</si>
  <si>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</si>
  <si>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</si>
  <si>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</si>
  <si>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</si>
  <si>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</si>
  <si>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</si>
  <si>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</si>
  <si>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</si>
  <si>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</si>
  <si>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</si>
  <si>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</si>
  <si>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</si>
  <si>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</si>
  <si>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</si>
  <si>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</si>
  <si>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</si>
  <si>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</si>
  <si>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</si>
  <si>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</si>
  <si>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</si>
  <si>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</si>
  <si>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</si>
  <si>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</si>
  <si>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</si>
  <si>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</si>
  <si>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</si>
  <si>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</si>
  <si>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</si>
  <si>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</si>
  <si>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</si>
  <si>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</si>
  <si>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</si>
  <si>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</si>
  <si>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</si>
  <si>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</si>
  <si>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</si>
  <si>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</si>
  <si>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</si>
  <si>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</si>
  <si>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</si>
  <si>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</si>
  <si>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</si>
  <si>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</si>
  <si>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</si>
  <si>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</si>
  <si>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</si>
  <si>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</si>
  <si>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</si>
  <si>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</si>
  <si>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</si>
  <si>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</si>
  <si>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</si>
  <si>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</si>
  <si>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</si>
  <si>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</si>
  <si>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</si>
  <si>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</si>
  <si>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</si>
  <si>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</si>
  <si>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</si>
  <si>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</si>
  <si>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</si>
  <si>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</si>
  <si>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</si>
  <si>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</si>
  <si>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</si>
  <si>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</si>
  <si>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</si>
  <si>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</si>
  <si>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</si>
  <si>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</si>
  <si>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</si>
  <si>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</si>
  <si>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</si>
  <si>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</si>
  <si>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</si>
  <si>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</si>
  <si>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</si>
  <si>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</si>
  <si>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</si>
  <si>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</si>
  <si>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</si>
  <si>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</si>
  <si>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</si>
  <si>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</si>
  <si>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</si>
  <si>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</si>
  <si>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</si>
  <si>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</si>
  <si>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</si>
  <si>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</si>
  <si>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</si>
  <si>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</si>
  <si>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</si>
  <si>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</si>
  <si>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</si>
  <si>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</si>
  <si>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</si>
  <si>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</si>
  <si>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</si>
  <si>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</si>
  <si>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</si>
  <si>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</si>
  <si>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</si>
  <si>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</si>
  <si>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</si>
  <si>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</si>
  <si>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</si>
  <si>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</si>
  <si>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</si>
  <si>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</si>
  <si>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</si>
  <si>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</si>
  <si>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</si>
  <si>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</si>
  <si>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</si>
  <si>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</si>
  <si>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</si>
  <si>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</si>
  <si>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</si>
  <si>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</si>
  <si>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</si>
  <si>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</si>
  <si>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</si>
  <si>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</si>
  <si>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</si>
  <si>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</si>
  <si>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</si>
  <si>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</si>
  <si>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</si>
  <si>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</si>
  <si>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</si>
  <si>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</si>
  <si>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</si>
  <si>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</si>
  <si>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</si>
  <si>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</si>
  <si>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</si>
  <si>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</si>
  <si>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</si>
  <si>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</si>
  <si>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</si>
  <si>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</si>
  <si>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</si>
  <si>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</si>
  <si>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</si>
  <si>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</si>
  <si>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</si>
  <si>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</si>
  <si>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</si>
  <si>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</si>
  <si>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</si>
  <si>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</si>
  <si>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</si>
  <si>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</si>
  <si>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</si>
  <si>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</si>
  <si>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</si>
  <si>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</si>
  <si>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</si>
  <si>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</si>
  <si>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</si>
  <si>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</si>
  <si>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</si>
  <si>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</si>
  <si>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</si>
  <si>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</si>
  <si>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</si>
  <si>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</si>
  <si>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</si>
  <si>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</si>
  <si>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</si>
  <si>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</si>
  <si>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</si>
  <si>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</si>
  <si>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</si>
  <si>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</si>
  <si>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</si>
  <si>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</si>
  <si>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</si>
  <si>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</si>
  <si>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</si>
  <si>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</si>
  <si>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</si>
  <si>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</si>
  <si>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</si>
  <si>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</si>
  <si>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</si>
  <si>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</si>
  <si>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</si>
  <si>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</si>
  <si>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</si>
  <si>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</si>
  <si>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</si>
  <si>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</si>
  <si>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</si>
  <si>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</si>
  <si>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</si>
  <si>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</si>
  <si>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</si>
  <si>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</si>
  <si>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</si>
  <si>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</si>
  <si>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</si>
  <si>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</si>
  <si>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</si>
  <si>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</si>
  <si>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</si>
  <si>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</si>
  <si>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</si>
  <si>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</si>
  <si>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</si>
  <si>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</si>
  <si>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</si>
  <si>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</si>
  <si>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</si>
  <si>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</si>
  <si>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</si>
  <si>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</si>
  <si>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</si>
  <si>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</si>
  <si>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</si>
  <si>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</si>
  <si>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</si>
  <si>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</si>
  <si>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</si>
  <si>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</si>
  <si>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</si>
  <si>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</si>
  <si>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</si>
  <si>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</si>
  <si>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</si>
  <si>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</si>
  <si>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</si>
  <si>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</si>
  <si>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</si>
  <si>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</si>
  <si>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</si>
  <si>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</si>
  <si>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</si>
  <si>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</si>
  <si>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</si>
  <si>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</si>
  <si>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</si>
  <si>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</si>
  <si>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</si>
  <si>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</si>
  <si>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</si>
  <si>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</si>
  <si>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</si>
  <si>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</si>
  <si>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</si>
  <si>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</si>
  <si>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</si>
  <si>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</si>
  <si>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</si>
  <si>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</si>
  <si>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</si>
  <si>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</si>
  <si>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</si>
  <si>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</si>
  <si>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</si>
  <si>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</si>
  <si>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</si>
  <si>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</si>
  <si>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</si>
  <si>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</si>
  <si>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</si>
  <si>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</si>
  <si>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</si>
  <si>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</si>
  <si>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</si>
  <si>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</si>
  <si>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</si>
  <si>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</si>
  <si>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</si>
  <si>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</si>
  <si>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</si>
  <si>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</si>
  <si>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</si>
  <si>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</si>
  <si>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</si>
  <si>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</si>
  <si>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</si>
  <si>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</si>
  <si>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</si>
  <si>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</si>
  <si>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</si>
  <si>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</si>
  <si>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</si>
  <si>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</si>
  <si>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</si>
  <si>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</si>
  <si>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</si>
  <si>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</si>
  <si>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</si>
  <si>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</si>
  <si>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</si>
  <si>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</si>
  <si>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</si>
  <si>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</si>
  <si>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</si>
  <si>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</si>
  <si>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</si>
  <si>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</si>
  <si>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</si>
  <si>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</si>
  <si>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</si>
  <si>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</si>
  <si>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</si>
  <si>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</si>
  <si>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</si>
  <si>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</si>
  <si>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</si>
  <si>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</si>
  <si>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</si>
  <si>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</si>
  <si>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</si>
  <si>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</si>
  <si>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</si>
  <si>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</si>
  <si>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</si>
  <si>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</si>
  <si>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</si>
  <si>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</si>
  <si>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</si>
  <si>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</si>
  <si>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</si>
  <si>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</si>
  <si>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</si>
  <si>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</si>
  <si>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</si>
  <si>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</si>
  <si>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</si>
  <si>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</si>
  <si>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</si>
  <si>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</si>
  <si>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</si>
  <si>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</si>
  <si>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</si>
  <si>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</si>
  <si>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</si>
  <si>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</si>
  <si>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</si>
  <si>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</si>
  <si>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</si>
  <si>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</si>
  <si>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</si>
  <si>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</si>
  <si>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</si>
  <si>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</si>
  <si>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</si>
  <si>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</si>
  <si>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</si>
  <si>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</si>
  <si>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</si>
  <si>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</si>
  <si>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</si>
  <si>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</si>
  <si>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</si>
  <si>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</si>
  <si>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</si>
  <si>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</si>
  <si>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</si>
  <si>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</si>
  <si>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</si>
  <si>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</si>
  <si>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</si>
  <si>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</si>
  <si>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</si>
  <si>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</si>
  <si>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</si>
  <si>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</si>
  <si>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</si>
  <si>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</si>
  <si>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</si>
  <si>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</si>
  <si>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</si>
  <si>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</si>
  <si>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</si>
  <si>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</si>
  <si>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</si>
  <si>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</si>
  <si>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</si>
  <si>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</si>
  <si>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</si>
  <si>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</si>
  <si>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</si>
  <si>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</si>
  <si>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</si>
  <si>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</si>
  <si>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</si>
  <si>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</si>
  <si>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</si>
  <si>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</si>
  <si>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</si>
  <si>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</si>
  <si>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</si>
  <si>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</si>
  <si>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</si>
  <si>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</si>
  <si>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</si>
  <si>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</si>
  <si>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</si>
  <si>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</si>
  <si>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</si>
  <si>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</si>
  <si>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</si>
  <si>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</si>
  <si>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</si>
  <si>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</si>
  <si>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</si>
  <si>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</si>
  <si>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</si>
  <si>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</si>
  <si>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</si>
  <si>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</si>
  <si>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</si>
  <si>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</si>
  <si>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</si>
  <si>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</si>
  <si>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</si>
  <si>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</si>
  <si>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</si>
  <si>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</si>
  <si>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国際金融センターとしての地位確立</t>
    <rPh sb="0" eb="2">
      <t>コクサイ</t>
    </rPh>
    <rPh sb="2" eb="4">
      <t>キンユウ</t>
    </rPh>
    <rPh sb="12" eb="14">
      <t>チイ</t>
    </rPh>
    <rPh sb="14" eb="16">
      <t>カクリツ</t>
    </rPh>
    <phoneticPr fontId="5"/>
  </si>
  <si>
    <t>○</t>
  </si>
  <si>
    <t>-</t>
    <phoneticPr fontId="5"/>
  </si>
  <si>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
「成長戦略フォローアップ」（令和元年６月21日閣議決定）
「成長戦略フォローアップ」（令和２年７月17日閣議決定）
「国民の命と暮らしを守る安心と希望のための総合経済対策（令和２年12月８日閣議決定）」</t>
    <rPh sb="177" eb="179">
      <t>セイチョウ</t>
    </rPh>
    <rPh sb="179" eb="181">
      <t>センリャク</t>
    </rPh>
    <rPh sb="190" eb="192">
      <t>レイワ</t>
    </rPh>
    <rPh sb="193" eb="194">
      <t>ネン</t>
    </rPh>
    <rPh sb="195" eb="196">
      <t>ガツ</t>
    </rPh>
    <rPh sb="198" eb="199">
      <t>ニチ</t>
    </rPh>
    <rPh sb="199" eb="201">
      <t>カクギ</t>
    </rPh>
    <rPh sb="201" eb="203">
      <t>ケッテイ</t>
    </rPh>
    <rPh sb="206" eb="208">
      <t>コクミン</t>
    </rPh>
    <rPh sb="209" eb="210">
      <t>イノチ</t>
    </rPh>
    <rPh sb="211" eb="212">
      <t>ク</t>
    </rPh>
    <rPh sb="215" eb="216">
      <t>マモ</t>
    </rPh>
    <rPh sb="217" eb="219">
      <t>アンシン</t>
    </rPh>
    <rPh sb="220" eb="222">
      <t>キボウ</t>
    </rPh>
    <rPh sb="226" eb="228">
      <t>ソウゴウ</t>
    </rPh>
    <rPh sb="228" eb="230">
      <t>ケイザイ</t>
    </rPh>
    <rPh sb="230" eb="232">
      <t>タイサク</t>
    </rPh>
    <rPh sb="233" eb="235">
      <t>レイワ</t>
    </rPh>
    <rPh sb="236" eb="237">
      <t>ネン</t>
    </rPh>
    <rPh sb="239" eb="240">
      <t>ガツ</t>
    </rPh>
    <rPh sb="241" eb="242">
      <t>ニチ</t>
    </rPh>
    <rPh sb="242" eb="244">
      <t>カクギ</t>
    </rPh>
    <rPh sb="244" eb="246">
      <t>ケッテイ</t>
    </rPh>
    <phoneticPr fontId="5"/>
  </si>
  <si>
    <t>-</t>
    <phoneticPr fontId="5"/>
  </si>
  <si>
    <t>金融庁の英語発信力の強化</t>
    <rPh sb="0" eb="3">
      <t>キンユウチョウ</t>
    </rPh>
    <rPh sb="4" eb="6">
      <t>エイゴ</t>
    </rPh>
    <rPh sb="6" eb="8">
      <t>ハッシン</t>
    </rPh>
    <rPh sb="8" eb="9">
      <t>リョク</t>
    </rPh>
    <rPh sb="10" eb="12">
      <t>キョウカ</t>
    </rPh>
    <phoneticPr fontId="5"/>
  </si>
  <si>
    <t>金融庁ホームページ（英語）へのアクセス件数</t>
    <rPh sb="0" eb="3">
      <t>キンユウチョウ</t>
    </rPh>
    <rPh sb="10" eb="12">
      <t>エイゴ</t>
    </rPh>
    <rPh sb="19" eb="21">
      <t>ケンスウ</t>
    </rPh>
    <phoneticPr fontId="5"/>
  </si>
  <si>
    <t>千件</t>
    <rPh sb="0" eb="2">
      <t>センケン</t>
    </rPh>
    <phoneticPr fontId="5"/>
  </si>
  <si>
    <t>英語ワンストップ窓口における照会件数</t>
    <phoneticPr fontId="5"/>
  </si>
  <si>
    <t>執行額／調査件数　　　　　　　　　　　　　　</t>
    <rPh sb="0" eb="2">
      <t>シッコウ</t>
    </rPh>
    <rPh sb="2" eb="3">
      <t>ガク</t>
    </rPh>
    <rPh sb="4" eb="6">
      <t>チョウサ</t>
    </rPh>
    <rPh sb="6" eb="8">
      <t>ケンスウ</t>
    </rPh>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</si>
  <si>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</si>
  <si>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施策Ⅲ－３　市場の機能強化、インフラの構築、公正性・透明性の確保のための制度・環境整備</t>
    <rPh sb="0" eb="2">
      <t>シサク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5"/>
  </si>
  <si>
    <t>[主要]「金融業の拠点開設サポートデスク」で受け付けた相談への対応状況</t>
    <phoneticPr fontId="5"/>
  </si>
  <si>
    <t>２年度</t>
    <rPh sb="1" eb="3">
      <t>ネンド</t>
    </rPh>
    <phoneticPr fontId="5"/>
  </si>
  <si>
    <t>海外プロモーション活動等の取り組み状況</t>
    <phoneticPr fontId="5"/>
  </si>
  <si>
    <t>国際金融機能の確立に向けた施策の情報発信を行う</t>
    <phoneticPr fontId="5"/>
  </si>
  <si>
    <t>-</t>
  </si>
  <si>
    <t>-</t>
    <phoneticPr fontId="5"/>
  </si>
  <si>
    <t>金融政策業務庁費</t>
    <rPh sb="0" eb="2">
      <t>キンユウ</t>
    </rPh>
    <rPh sb="2" eb="4">
      <t>セイサク</t>
    </rPh>
    <rPh sb="4" eb="6">
      <t>ギョウム</t>
    </rPh>
    <rPh sb="6" eb="8">
      <t>チョウヒ</t>
    </rPh>
    <phoneticPr fontId="5"/>
  </si>
  <si>
    <t>非常勤職員手当</t>
    <rPh sb="0" eb="3">
      <t>ヒジョウキン</t>
    </rPh>
    <rPh sb="3" eb="5">
      <t>ショクイン</t>
    </rPh>
    <rPh sb="5" eb="7">
      <t>テアテ</t>
    </rPh>
    <phoneticPr fontId="5"/>
  </si>
  <si>
    <t>諸謝金</t>
    <rPh sb="0" eb="3">
      <t>ショシャキン</t>
    </rPh>
    <phoneticPr fontId="5"/>
  </si>
  <si>
    <t>情報処理業務庁費</t>
    <rPh sb="0" eb="2">
      <t>ジョウホウ</t>
    </rPh>
    <rPh sb="2" eb="4">
      <t>ショリ</t>
    </rPh>
    <rPh sb="4" eb="6">
      <t>ギョウム</t>
    </rPh>
    <rPh sb="6" eb="8">
      <t>チョウヒ</t>
    </rPh>
    <phoneticPr fontId="5"/>
  </si>
  <si>
    <t>金融政策業務旅費</t>
    <rPh sb="0" eb="2">
      <t>キンユウ</t>
    </rPh>
    <rPh sb="2" eb="4">
      <t>セイサク</t>
    </rPh>
    <rPh sb="4" eb="6">
      <t>ギョウム</t>
    </rPh>
    <rPh sb="6" eb="8">
      <t>リョヒ</t>
    </rPh>
    <phoneticPr fontId="5"/>
  </si>
  <si>
    <t>〇日本の金融・資本市場へのアクセス向上のための体制の整備等（英語専門非常勤職員の職員手当、金融関係法令等の翻訳、ウェブサイトの構築等）
〇世界の主要な国際金融センターについて、市場の競争力向上のために海外政府等が講じている諸施策及び金融インフラ等に係る調査研究の実施（委託調査）。</t>
    <rPh sb="1" eb="3">
      <t>ニホン</t>
    </rPh>
    <rPh sb="4" eb="6">
      <t>キンユウ</t>
    </rPh>
    <rPh sb="7" eb="9">
      <t>シホン</t>
    </rPh>
    <rPh sb="9" eb="11">
      <t>シジョウ</t>
    </rPh>
    <rPh sb="17" eb="19">
      <t>コウジョウ</t>
    </rPh>
    <rPh sb="23" eb="25">
      <t>タイセイ</t>
    </rPh>
    <rPh sb="26" eb="28">
      <t>セイビ</t>
    </rPh>
    <rPh sb="28" eb="29">
      <t>トウ</t>
    </rPh>
    <rPh sb="30" eb="32">
      <t>エイゴ</t>
    </rPh>
    <rPh sb="32" eb="34">
      <t>センモン</t>
    </rPh>
    <rPh sb="34" eb="37">
      <t>ヒジョウキン</t>
    </rPh>
    <rPh sb="37" eb="39">
      <t>ショクイン</t>
    </rPh>
    <rPh sb="40" eb="42">
      <t>ショクイン</t>
    </rPh>
    <rPh sb="42" eb="44">
      <t>テアテ</t>
    </rPh>
    <rPh sb="45" eb="47">
      <t>キンユウ</t>
    </rPh>
    <rPh sb="47" eb="49">
      <t>カンケイ</t>
    </rPh>
    <rPh sb="49" eb="51">
      <t>ホウレイ</t>
    </rPh>
    <rPh sb="51" eb="52">
      <t>トウ</t>
    </rPh>
    <rPh sb="53" eb="55">
      <t>ホンヤク</t>
    </rPh>
    <rPh sb="63" eb="65">
      <t>コウチク</t>
    </rPh>
    <rPh sb="65" eb="66">
      <t>トウ</t>
    </rPh>
    <rPh sb="69" eb="71">
      <t>セカイ</t>
    </rPh>
    <rPh sb="72" eb="74">
      <t>シュヨウ</t>
    </rPh>
    <rPh sb="75" eb="77">
      <t>コクサイ</t>
    </rPh>
    <rPh sb="77" eb="79">
      <t>キンユウ</t>
    </rPh>
    <rPh sb="88" eb="90">
      <t>シジョウ</t>
    </rPh>
    <rPh sb="91" eb="94">
      <t>キョウソウリョク</t>
    </rPh>
    <rPh sb="94" eb="96">
      <t>コウジョウ</t>
    </rPh>
    <rPh sb="100" eb="102">
      <t>カイガイ</t>
    </rPh>
    <rPh sb="102" eb="104">
      <t>セイフ</t>
    </rPh>
    <rPh sb="104" eb="105">
      <t>トウ</t>
    </rPh>
    <rPh sb="106" eb="107">
      <t>コウ</t>
    </rPh>
    <rPh sb="111" eb="114">
      <t>ショシサク</t>
    </rPh>
    <rPh sb="114" eb="115">
      <t>オヨ</t>
    </rPh>
    <rPh sb="116" eb="118">
      <t>キンユウ</t>
    </rPh>
    <rPh sb="122" eb="123">
      <t>トウ</t>
    </rPh>
    <rPh sb="124" eb="125">
      <t>カカ</t>
    </rPh>
    <rPh sb="126" eb="128">
      <t>チョウサ</t>
    </rPh>
    <rPh sb="128" eb="130">
      <t>ケンキュウ</t>
    </rPh>
    <rPh sb="131" eb="133">
      <t>ジッシ</t>
    </rPh>
    <rPh sb="134" eb="136">
      <t>イタク</t>
    </rPh>
    <rPh sb="136" eb="138">
      <t>チョウサ</t>
    </rPh>
    <phoneticPr fontId="5"/>
  </si>
  <si>
    <t>本事業の目的は、特定の定量的な指標のみによって測定可能なものではなく、金融庁の情報発信、海外の金融事業者にとってのアクセシビリティ等を総合的に勘案して達成の成否を判断するべき性質のものであるため。</t>
    <rPh sb="0" eb="1">
      <t>ホン</t>
    </rPh>
    <rPh sb="1" eb="3">
      <t>ジギョウ</t>
    </rPh>
    <rPh sb="4" eb="6">
      <t>モクテキ</t>
    </rPh>
    <rPh sb="8" eb="10">
      <t>トクテイ</t>
    </rPh>
    <rPh sb="11" eb="14">
      <t>テイリョウテキ</t>
    </rPh>
    <rPh sb="15" eb="17">
      <t>シヒョウ</t>
    </rPh>
    <rPh sb="23" eb="25">
      <t>ソクテイ</t>
    </rPh>
    <rPh sb="25" eb="27">
      <t>カノウ</t>
    </rPh>
    <rPh sb="35" eb="38">
      <t>キンユウチョウ</t>
    </rPh>
    <rPh sb="39" eb="41">
      <t>ジョウホウ</t>
    </rPh>
    <rPh sb="41" eb="43">
      <t>ハッシン</t>
    </rPh>
    <rPh sb="44" eb="46">
      <t>カイガイ</t>
    </rPh>
    <rPh sb="47" eb="49">
      <t>キンユウ</t>
    </rPh>
    <rPh sb="49" eb="52">
      <t>ジギョウシャ</t>
    </rPh>
    <rPh sb="65" eb="66">
      <t>トウ</t>
    </rPh>
    <rPh sb="67" eb="70">
      <t>ソウゴウテキ</t>
    </rPh>
    <rPh sb="71" eb="73">
      <t>カンアン</t>
    </rPh>
    <rPh sb="75" eb="77">
      <t>タッセイ</t>
    </rPh>
    <rPh sb="78" eb="80">
      <t>セイヒ</t>
    </rPh>
    <rPh sb="81" eb="83">
      <t>ハンダン</t>
    </rPh>
    <rPh sb="87" eb="89">
      <t>セイシツ</t>
    </rPh>
    <phoneticPr fontId="5"/>
  </si>
  <si>
    <t>件数</t>
    <rPh sb="0" eb="2">
      <t>ケンスウ</t>
    </rPh>
    <phoneticPr fontId="5"/>
  </si>
  <si>
    <t>百万円</t>
    <rPh sb="0" eb="3">
      <t>ヒャクマンエン</t>
    </rPh>
    <phoneticPr fontId="5"/>
  </si>
  <si>
    <t>百万円/件</t>
    <rPh sb="0" eb="3">
      <t>ヒャクマンエン</t>
    </rPh>
    <rPh sb="4" eb="5">
      <t>ケン</t>
    </rPh>
    <phoneticPr fontId="5"/>
  </si>
  <si>
    <t>8/2</t>
    <phoneticPr fontId="5"/>
  </si>
  <si>
    <t>2/1</t>
    <phoneticPr fontId="5"/>
  </si>
  <si>
    <t>「金融業の拠点開設サポートデスク」で受け付けた相談について、内容・ニーズに応じて的確に対応</t>
    <phoneticPr fontId="5"/>
  </si>
  <si>
    <t>国際金融機能の確立に向けた施策の情報発信を行う</t>
    <phoneticPr fontId="5"/>
  </si>
  <si>
    <t>市場の国際競争力の強化による日本の金融・資本市場の活性化を目的としており、国民や社会のニーズを反映していると考える。</t>
    <rPh sb="0" eb="2">
      <t>シジョウ</t>
    </rPh>
    <rPh sb="3" eb="5">
      <t>コクサイ</t>
    </rPh>
    <rPh sb="5" eb="8">
      <t>キョウソウリョク</t>
    </rPh>
    <rPh sb="9" eb="11">
      <t>キョウカ</t>
    </rPh>
    <rPh sb="14" eb="16">
      <t>ニホン</t>
    </rPh>
    <rPh sb="17" eb="19">
      <t>キンユウ</t>
    </rPh>
    <rPh sb="20" eb="22">
      <t>シホン</t>
    </rPh>
    <rPh sb="22" eb="24">
      <t>シジョウ</t>
    </rPh>
    <rPh sb="25" eb="28">
      <t>カッセイカ</t>
    </rPh>
    <rPh sb="29" eb="31">
      <t>モクテキ</t>
    </rPh>
    <rPh sb="37" eb="39">
      <t>コクミン</t>
    </rPh>
    <rPh sb="40" eb="42">
      <t>シャカイ</t>
    </rPh>
    <rPh sb="47" eb="49">
      <t>ハンエイ</t>
    </rPh>
    <rPh sb="54" eb="55">
      <t>カンガ</t>
    </rPh>
    <phoneticPr fontId="5"/>
  </si>
  <si>
    <t>日本全体の金融・資本市場活性化を目的としており、金融行政に係る権限は自治体ではなく国にあるため、国費投入の必要性の高い事業であると言える。</t>
    <rPh sb="0" eb="2">
      <t>ニホン</t>
    </rPh>
    <rPh sb="2" eb="4">
      <t>ゼンタイ</t>
    </rPh>
    <rPh sb="5" eb="7">
      <t>キンユウ</t>
    </rPh>
    <rPh sb="8" eb="10">
      <t>シホン</t>
    </rPh>
    <rPh sb="10" eb="12">
      <t>シジョウ</t>
    </rPh>
    <rPh sb="12" eb="14">
      <t>カッセイ</t>
    </rPh>
    <rPh sb="14" eb="15">
      <t>カ</t>
    </rPh>
    <rPh sb="16" eb="18">
      <t>モクテキ</t>
    </rPh>
    <rPh sb="24" eb="26">
      <t>キンユウ</t>
    </rPh>
    <rPh sb="26" eb="28">
      <t>ギョウセイ</t>
    </rPh>
    <rPh sb="29" eb="30">
      <t>カカ</t>
    </rPh>
    <rPh sb="31" eb="33">
      <t>ケンゲン</t>
    </rPh>
    <rPh sb="34" eb="37">
      <t>ジチタイ</t>
    </rPh>
    <rPh sb="41" eb="42">
      <t>クニ</t>
    </rPh>
    <rPh sb="48" eb="50">
      <t>コクヒ</t>
    </rPh>
    <rPh sb="50" eb="52">
      <t>トウニュウ</t>
    </rPh>
    <rPh sb="53" eb="56">
      <t>ヒツヨウセイ</t>
    </rPh>
    <rPh sb="57" eb="58">
      <t>タカ</t>
    </rPh>
    <rPh sb="59" eb="61">
      <t>ジギョウ</t>
    </rPh>
    <rPh sb="65" eb="66">
      <t>イ</t>
    </rPh>
    <phoneticPr fontId="5"/>
  </si>
  <si>
    <t>成長戦略や骨太の方針に盛り込まれている事業であり、優先度の高い事業であると考える。</t>
    <rPh sb="0" eb="2">
      <t>セイチョウ</t>
    </rPh>
    <rPh sb="2" eb="4">
      <t>センリャク</t>
    </rPh>
    <rPh sb="5" eb="7">
      <t>ホネブト</t>
    </rPh>
    <rPh sb="8" eb="10">
      <t>ホウシン</t>
    </rPh>
    <rPh sb="11" eb="12">
      <t>モ</t>
    </rPh>
    <rPh sb="13" eb="14">
      <t>コ</t>
    </rPh>
    <rPh sb="19" eb="21">
      <t>ジギョウ</t>
    </rPh>
    <rPh sb="25" eb="28">
      <t>ユウセンド</t>
    </rPh>
    <rPh sb="29" eb="30">
      <t>タカ</t>
    </rPh>
    <rPh sb="31" eb="33">
      <t>ジギョウ</t>
    </rPh>
    <rPh sb="37" eb="38">
      <t>カンガ</t>
    </rPh>
    <phoneticPr fontId="5"/>
  </si>
  <si>
    <t>有</t>
  </si>
  <si>
    <t>無</t>
  </si>
  <si>
    <t>専門性が要求される調達については一般競争入札でなく、随意契約（企画競争）方式を採用し、幅広く事業者の提案を募ることとしている。</t>
    <rPh sb="0" eb="3">
      <t>センモンセイ</t>
    </rPh>
    <rPh sb="4" eb="6">
      <t>ヨウキュウ</t>
    </rPh>
    <rPh sb="9" eb="11">
      <t>チョウタツ</t>
    </rPh>
    <rPh sb="16" eb="18">
      <t>イッパン</t>
    </rPh>
    <rPh sb="18" eb="20">
      <t>キョウソウ</t>
    </rPh>
    <rPh sb="20" eb="22">
      <t>ニュウサツ</t>
    </rPh>
    <rPh sb="26" eb="28">
      <t>ズイイ</t>
    </rPh>
    <rPh sb="28" eb="30">
      <t>ケイヤク</t>
    </rPh>
    <rPh sb="31" eb="33">
      <t>キカク</t>
    </rPh>
    <rPh sb="33" eb="35">
      <t>キョウソウ</t>
    </rPh>
    <rPh sb="36" eb="38">
      <t>ホウシキ</t>
    </rPh>
    <rPh sb="39" eb="41">
      <t>サイヨウ</t>
    </rPh>
    <rPh sb="43" eb="45">
      <t>ハバヒロ</t>
    </rPh>
    <rPh sb="46" eb="49">
      <t>ジギョウシャ</t>
    </rPh>
    <rPh sb="50" eb="52">
      <t>テイアン</t>
    </rPh>
    <rPh sb="53" eb="54">
      <t>ツノ</t>
    </rPh>
    <phoneticPr fontId="5"/>
  </si>
  <si>
    <t>正式な調達プロセスに入る前に参考見積りを取得するなどして適正価格の把握に努めている。</t>
    <rPh sb="0" eb="2">
      <t>セイシキ</t>
    </rPh>
    <rPh sb="3" eb="5">
      <t>チョウタツ</t>
    </rPh>
    <rPh sb="10" eb="11">
      <t>ハイ</t>
    </rPh>
    <rPh sb="12" eb="13">
      <t>マエ</t>
    </rPh>
    <rPh sb="14" eb="16">
      <t>サンコウ</t>
    </rPh>
    <rPh sb="16" eb="18">
      <t>ミツモリ</t>
    </rPh>
    <rPh sb="20" eb="22">
      <t>シュトク</t>
    </rPh>
    <rPh sb="28" eb="30">
      <t>テキセイ</t>
    </rPh>
    <rPh sb="30" eb="32">
      <t>カカク</t>
    </rPh>
    <rPh sb="33" eb="35">
      <t>ハアク</t>
    </rPh>
    <rPh sb="36" eb="37">
      <t>ツト</t>
    </rPh>
    <phoneticPr fontId="5"/>
  </si>
  <si>
    <t>‐</t>
  </si>
  <si>
    <t>費目・使途は事業目的に即し真に必要なものとなっていると考える。</t>
    <phoneticPr fontId="5"/>
  </si>
  <si>
    <t>△</t>
  </si>
  <si>
    <t>政策の企画立案上重要なテーマを厳選し、委託調査を実施している。</t>
    <phoneticPr fontId="5"/>
  </si>
  <si>
    <t>令和２年度第３次補正予算の成立時期が年度終盤であり、かつ調達内容の精査に時間を要したため。</t>
    <rPh sb="0" eb="2">
      <t>レイワ</t>
    </rPh>
    <rPh sb="3" eb="5">
      <t>ネンド</t>
    </rPh>
    <rPh sb="5" eb="6">
      <t>ダイ</t>
    </rPh>
    <rPh sb="7" eb="8">
      <t>ジ</t>
    </rPh>
    <rPh sb="8" eb="10">
      <t>ホセイ</t>
    </rPh>
    <rPh sb="10" eb="12">
      <t>ヨサン</t>
    </rPh>
    <rPh sb="13" eb="15">
      <t>セイリツ</t>
    </rPh>
    <rPh sb="15" eb="17">
      <t>ジキ</t>
    </rPh>
    <rPh sb="18" eb="20">
      <t>ネンド</t>
    </rPh>
    <rPh sb="20" eb="22">
      <t>シュウバン</t>
    </rPh>
    <rPh sb="28" eb="30">
      <t>チョウタツ</t>
    </rPh>
    <rPh sb="30" eb="32">
      <t>ナイヨウ</t>
    </rPh>
    <rPh sb="33" eb="35">
      <t>セイサ</t>
    </rPh>
    <rPh sb="36" eb="38">
      <t>ジカン</t>
    </rPh>
    <rPh sb="39" eb="40">
      <t>ヨウ</t>
    </rPh>
    <phoneticPr fontId="5"/>
  </si>
  <si>
    <t>当初の見込み通り活動した。</t>
    <rPh sb="0" eb="2">
      <t>トウショ</t>
    </rPh>
    <rPh sb="3" eb="5">
      <t>ミコ</t>
    </rPh>
    <rPh sb="6" eb="7">
      <t>ドオ</t>
    </rPh>
    <rPh sb="8" eb="10">
      <t>カツドウ</t>
    </rPh>
    <phoneticPr fontId="5"/>
  </si>
  <si>
    <t>委託調査件数、海外からの金融行政に関する照会への対応実績等は、成果目標達成に資するものと考える。</t>
    <rPh sb="0" eb="2">
      <t>イタク</t>
    </rPh>
    <rPh sb="2" eb="4">
      <t>チョウサ</t>
    </rPh>
    <rPh sb="4" eb="6">
      <t>ケンスウ</t>
    </rPh>
    <rPh sb="7" eb="9">
      <t>カイガイ</t>
    </rPh>
    <rPh sb="12" eb="14">
      <t>キンユウ</t>
    </rPh>
    <rPh sb="14" eb="16">
      <t>ギョウセイ</t>
    </rPh>
    <rPh sb="17" eb="18">
      <t>カン</t>
    </rPh>
    <rPh sb="20" eb="22">
      <t>ショウカイ</t>
    </rPh>
    <rPh sb="24" eb="26">
      <t>タイオウ</t>
    </rPh>
    <rPh sb="26" eb="28">
      <t>ジッセキ</t>
    </rPh>
    <rPh sb="28" eb="29">
      <t>トウ</t>
    </rPh>
    <rPh sb="31" eb="33">
      <t>セイカ</t>
    </rPh>
    <rPh sb="33" eb="35">
      <t>モクヒョウ</t>
    </rPh>
    <rPh sb="35" eb="37">
      <t>タッセイ</t>
    </rPh>
    <rPh sb="38" eb="39">
      <t>シ</t>
    </rPh>
    <rPh sb="44" eb="45">
      <t>カンガ</t>
    </rPh>
    <phoneticPr fontId="5"/>
  </si>
  <si>
    <t>（外部有識者点検対象外）</t>
    <rPh sb="1" eb="3">
      <t>ガイブ</t>
    </rPh>
    <rPh sb="3" eb="6">
      <t>ユウシキシャ</t>
    </rPh>
    <rPh sb="6" eb="8">
      <t>テンケン</t>
    </rPh>
    <rPh sb="8" eb="10">
      <t>タイショウ</t>
    </rPh>
    <rPh sb="10" eb="11">
      <t>ガイ</t>
    </rPh>
    <phoneticPr fontId="5"/>
  </si>
  <si>
    <t>英語対応力強化やウェブサイトの開設は、海外への情報発信力の強化に貢献している。また、委託調査結果は庁内へ広く共有するだけでなく、ウェブサイトでも公開され、金融・資本市場の活性化に資する政策の企画立案の過程で使用されている。</t>
    <rPh sb="0" eb="2">
      <t>エイゴ</t>
    </rPh>
    <rPh sb="2" eb="4">
      <t>タイオウ</t>
    </rPh>
    <rPh sb="4" eb="5">
      <t>リョク</t>
    </rPh>
    <rPh sb="5" eb="7">
      <t>キョウカ</t>
    </rPh>
    <rPh sb="15" eb="17">
      <t>カイセツ</t>
    </rPh>
    <rPh sb="19" eb="21">
      <t>カイガイ</t>
    </rPh>
    <rPh sb="23" eb="25">
      <t>ジョウホウ</t>
    </rPh>
    <rPh sb="25" eb="27">
      <t>ハッシン</t>
    </rPh>
    <rPh sb="27" eb="28">
      <t>リョク</t>
    </rPh>
    <rPh sb="29" eb="31">
      <t>キョウカ</t>
    </rPh>
    <rPh sb="32" eb="34">
      <t>コウケン</t>
    </rPh>
    <rPh sb="42" eb="44">
      <t>イタク</t>
    </rPh>
    <rPh sb="44" eb="46">
      <t>チョウサ</t>
    </rPh>
    <rPh sb="46" eb="48">
      <t>ケッカ</t>
    </rPh>
    <rPh sb="49" eb="50">
      <t>チョウ</t>
    </rPh>
    <rPh sb="50" eb="51">
      <t>ナイ</t>
    </rPh>
    <rPh sb="52" eb="53">
      <t>ヒロ</t>
    </rPh>
    <rPh sb="54" eb="56">
      <t>キョウユウ</t>
    </rPh>
    <rPh sb="72" eb="74">
      <t>コウカイ</t>
    </rPh>
    <rPh sb="77" eb="79">
      <t>キンユウ</t>
    </rPh>
    <rPh sb="80" eb="82">
      <t>シホン</t>
    </rPh>
    <rPh sb="82" eb="84">
      <t>シジョウ</t>
    </rPh>
    <rPh sb="85" eb="88">
      <t>カッセイカ</t>
    </rPh>
    <rPh sb="89" eb="90">
      <t>シ</t>
    </rPh>
    <rPh sb="92" eb="94">
      <t>セイサク</t>
    </rPh>
    <rPh sb="95" eb="97">
      <t>キカク</t>
    </rPh>
    <rPh sb="97" eb="99">
      <t>リツアン</t>
    </rPh>
    <rPh sb="100" eb="102">
      <t>カテイ</t>
    </rPh>
    <rPh sb="103" eb="105">
      <t>シヨウ</t>
    </rPh>
    <phoneticPr fontId="5"/>
  </si>
  <si>
    <t>委託調査のテーマについて、関係課室とも協議・検討の上、引き続き、金融・資本市場の活性化に資する、緊急性・重要性の高いテーマを適切に選定して実施する。また、執行の際には、可能な限りより多くの企業に見積を依頼し、一般競争入札等競争性を確保した形で調達を実施しコスト削減に努める。</t>
    <rPh sb="119" eb="120">
      <t>カタチ</t>
    </rPh>
    <rPh sb="121" eb="123">
      <t>チョウタツ</t>
    </rPh>
    <rPh sb="124" eb="126">
      <t>ジッシ</t>
    </rPh>
    <phoneticPr fontId="5"/>
  </si>
  <si>
    <t>6</t>
    <phoneticPr fontId="5"/>
  </si>
  <si>
    <t>15</t>
    <phoneticPr fontId="5"/>
  </si>
  <si>
    <t>17</t>
    <phoneticPr fontId="5"/>
  </si>
  <si>
    <t>0015</t>
    <phoneticPr fontId="5"/>
  </si>
  <si>
    <t>0014</t>
    <phoneticPr fontId="5"/>
  </si>
  <si>
    <t>-</t>
    <phoneticPr fontId="5"/>
  </si>
  <si>
    <t>調査費</t>
    <rPh sb="0" eb="3">
      <t>チョウサヒ</t>
    </rPh>
    <phoneticPr fontId="5"/>
  </si>
  <si>
    <t>A.ボストン・コンサルティング・グループ</t>
    <phoneticPr fontId="5"/>
  </si>
  <si>
    <t>国内運用会社の運用能力を示す共通KPIについての委託調査を依頼</t>
    <rPh sb="0" eb="2">
      <t>コクナイ</t>
    </rPh>
    <rPh sb="2" eb="4">
      <t>ウンヨウ</t>
    </rPh>
    <rPh sb="4" eb="6">
      <t>カイシャ</t>
    </rPh>
    <rPh sb="7" eb="9">
      <t>ウンヨウ</t>
    </rPh>
    <rPh sb="9" eb="11">
      <t>ノウリョク</t>
    </rPh>
    <rPh sb="12" eb="13">
      <t>シメ</t>
    </rPh>
    <rPh sb="14" eb="16">
      <t>キョウツウ</t>
    </rPh>
    <rPh sb="24" eb="26">
      <t>イタク</t>
    </rPh>
    <rPh sb="26" eb="28">
      <t>チョウサ</t>
    </rPh>
    <rPh sb="29" eb="31">
      <t>イライ</t>
    </rPh>
    <phoneticPr fontId="5"/>
  </si>
  <si>
    <t>C.株式会社ビー・オー・スタジオ</t>
    <rPh sb="2" eb="4">
      <t>カブシキ</t>
    </rPh>
    <rPh sb="4" eb="6">
      <t>カイシャ</t>
    </rPh>
    <phoneticPr fontId="5"/>
  </si>
  <si>
    <t>その他雑役務費</t>
    <phoneticPr fontId="5"/>
  </si>
  <si>
    <t>海外事業者誘致用ウェブページの制作等業務を依頼</t>
    <rPh sb="21" eb="23">
      <t>イライ</t>
    </rPh>
    <phoneticPr fontId="5"/>
  </si>
  <si>
    <t>㈱モーニングスター</t>
    <phoneticPr fontId="5"/>
  </si>
  <si>
    <t>㈱ビー・オー・スタジオ</t>
    <phoneticPr fontId="5"/>
  </si>
  <si>
    <t>海外事業者誘致用ウェブページの制作等業務</t>
    <phoneticPr fontId="5"/>
  </si>
  <si>
    <t>-</t>
    <phoneticPr fontId="5"/>
  </si>
  <si>
    <t>トライコー株式会社</t>
    <rPh sb="5" eb="7">
      <t>カブシキ</t>
    </rPh>
    <rPh sb="7" eb="9">
      <t>カイシャ</t>
    </rPh>
    <phoneticPr fontId="5"/>
  </si>
  <si>
    <t>海外事業者誘致用ウェブページの制作に係る監修業務</t>
    <phoneticPr fontId="5"/>
  </si>
  <si>
    <t>日本の資産運用エコシステムにおける課題に関する調査を依頼</t>
    <phoneticPr fontId="5"/>
  </si>
  <si>
    <t>B.株式会社エァクレーレン</t>
    <rPh sb="2" eb="4">
      <t>カブシキ</t>
    </rPh>
    <rPh sb="4" eb="6">
      <t>カイシャ</t>
    </rPh>
    <phoneticPr fontId="5"/>
  </si>
  <si>
    <t>翻訳料</t>
    <rPh sb="0" eb="2">
      <t>ホンヤク</t>
    </rPh>
    <rPh sb="2" eb="3">
      <t>リョウ</t>
    </rPh>
    <phoneticPr fontId="5"/>
  </si>
  <si>
    <t>法令等の翻訳</t>
    <rPh sb="0" eb="2">
      <t>ホウレイ</t>
    </rPh>
    <rPh sb="2" eb="3">
      <t>トウ</t>
    </rPh>
    <rPh sb="4" eb="6">
      <t>ホンヤク</t>
    </rPh>
    <phoneticPr fontId="5"/>
  </si>
  <si>
    <t>（株）エァクレーレン</t>
  </si>
  <si>
    <t>（株）サイマル・インターナショナル</t>
  </si>
  <si>
    <t>光洋商事株式会社</t>
  </si>
  <si>
    <t>株式会社　メディア総合研究所</t>
  </si>
  <si>
    <t>-</t>
    <phoneticPr fontId="5"/>
  </si>
  <si>
    <t>法令等の英訳</t>
    <rPh sb="0" eb="2">
      <t>ホウレイ</t>
    </rPh>
    <rPh sb="2" eb="3">
      <t>トウ</t>
    </rPh>
    <rPh sb="4" eb="6">
      <t>エイヤク</t>
    </rPh>
    <phoneticPr fontId="5"/>
  </si>
  <si>
    <t>投資運用業に係る関係資料の英訳</t>
    <rPh sb="0" eb="2">
      <t>トウシ</t>
    </rPh>
    <rPh sb="2" eb="4">
      <t>ウンヨウ</t>
    </rPh>
    <rPh sb="4" eb="5">
      <t>ギョウ</t>
    </rPh>
    <rPh sb="6" eb="7">
      <t>カカ</t>
    </rPh>
    <rPh sb="8" eb="10">
      <t>カンケイ</t>
    </rPh>
    <rPh sb="10" eb="12">
      <t>シリョウ</t>
    </rPh>
    <rPh sb="13" eb="15">
      <t>エイヤク</t>
    </rPh>
    <phoneticPr fontId="5"/>
  </si>
  <si>
    <t>「保険会社向けの総合的な監督指針」等の翻訳</t>
    <phoneticPr fontId="5"/>
  </si>
  <si>
    <t>「主要行等向けの総合的な監督指針」等の翻訳</t>
    <phoneticPr fontId="5"/>
  </si>
  <si>
    <t>重要施策等の翻訳（１２月分）</t>
    <phoneticPr fontId="5"/>
  </si>
  <si>
    <t>重要施策等の翻訳（９月分）</t>
    <phoneticPr fontId="5"/>
  </si>
  <si>
    <t>重要施策等の翻訳（５月分）</t>
    <phoneticPr fontId="5"/>
  </si>
  <si>
    <t>重要施策等の翻訳（１０月分）</t>
    <phoneticPr fontId="5"/>
  </si>
  <si>
    <t>重要施策等の翻訳（６月分）（１／２）</t>
    <phoneticPr fontId="5"/>
  </si>
  <si>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
令和２年８月25日　 「国内運用会社の運用パフォーマンスを示す代表的な指標（ＫＰＩ）に関する調査」 （委託先：ＱＵＩＣＫ資産運用研究所）
https://www.fsa.go.jp/common/about/research/20200828/20200828_1_1.pdf
令和２年８月25日　 「米国・ケイマン・ルクセンブルク籍のオープンエンドファンドのパフォーマンス調査」 
https://www.fsa.go.jp/common/about/research/20200828/20200828_2_1.pdf</t>
    <phoneticPr fontId="5"/>
  </si>
  <si>
    <t>重要施策等の翻訳（３月分）</t>
    <rPh sb="0" eb="2">
      <t>ジュウヨウ</t>
    </rPh>
    <rPh sb="2" eb="4">
      <t>シサク</t>
    </rPh>
    <rPh sb="4" eb="5">
      <t>トウ</t>
    </rPh>
    <rPh sb="6" eb="8">
      <t>ホンヤク</t>
    </rPh>
    <rPh sb="10" eb="11">
      <t>ガツ</t>
    </rPh>
    <rPh sb="11" eb="12">
      <t>ブン</t>
    </rPh>
    <phoneticPr fontId="5"/>
  </si>
  <si>
    <t>-</t>
    <phoneticPr fontId="5"/>
  </si>
  <si>
    <t>イボットソンアソシエイツ</t>
    <phoneticPr fontId="5"/>
  </si>
  <si>
    <t>米国・ケイマン・ルクセンブルグ籍のオープンエンドファンドの運用パフォーマンス調査について</t>
    <phoneticPr fontId="5"/>
  </si>
  <si>
    <t>資産運用残高対GDP比率</t>
    <rPh sb="0" eb="2">
      <t>シサン</t>
    </rPh>
    <rPh sb="2" eb="4">
      <t>ウンヨウ</t>
    </rPh>
    <rPh sb="4" eb="6">
      <t>ザンダカ</t>
    </rPh>
    <rPh sb="6" eb="7">
      <t>タイ</t>
    </rPh>
    <rPh sb="10" eb="12">
      <t>ヒリツ</t>
    </rPh>
    <phoneticPr fontId="5"/>
  </si>
  <si>
    <t>14/3</t>
    <phoneticPr fontId="5"/>
  </si>
  <si>
    <t>総合政策局</t>
    <rPh sb="0" eb="2">
      <t>ソウゴウ</t>
    </rPh>
    <rPh sb="2" eb="4">
      <t>セイサク</t>
    </rPh>
    <rPh sb="4" eb="5">
      <t>キョク</t>
    </rPh>
    <phoneticPr fontId="5"/>
  </si>
  <si>
    <t>-</t>
    <phoneticPr fontId="5"/>
  </si>
  <si>
    <t>-</t>
    <phoneticPr fontId="5"/>
  </si>
  <si>
    <t>金融</t>
  </si>
  <si>
    <t>国内運用会社の運用パフォーマンスを示す代表的な指標（KPI）策定と国内公募投信に関する諸論点についての分析</t>
    <phoneticPr fontId="5"/>
  </si>
  <si>
    <t>-</t>
    <phoneticPr fontId="5"/>
  </si>
  <si>
    <t>国内運用会社の運用パフォーマンスを示す代表的な指標（ＫＰＩ）に関する調査</t>
    <phoneticPr fontId="5"/>
  </si>
  <si>
    <t>（株）QUICK</t>
    <rPh sb="1" eb="2">
      <t>カブ</t>
    </rPh>
    <phoneticPr fontId="5"/>
  </si>
  <si>
    <t>日本の金融・資本市場の活性化に資する施策の企画・立案を行うとともに、日本の金融・資本市場へのアクセスを向上させることにより、国際金融センターとしての地位確立を図る。</t>
    <rPh sb="0" eb="2">
      <t>ニホン</t>
    </rPh>
    <rPh sb="3" eb="5">
      <t>キンユウ</t>
    </rPh>
    <rPh sb="6" eb="8">
      <t>シホン</t>
    </rPh>
    <rPh sb="8" eb="10">
      <t>シジョウ</t>
    </rPh>
    <rPh sb="11" eb="14">
      <t>カッセイカ</t>
    </rPh>
    <rPh sb="15" eb="16">
      <t>シ</t>
    </rPh>
    <rPh sb="18" eb="20">
      <t>シサク</t>
    </rPh>
    <rPh sb="21" eb="23">
      <t>キカク</t>
    </rPh>
    <rPh sb="24" eb="26">
      <t>リツアン</t>
    </rPh>
    <rPh sb="27" eb="28">
      <t>オコナ</t>
    </rPh>
    <rPh sb="34" eb="36">
      <t>ニホン</t>
    </rPh>
    <rPh sb="37" eb="39">
      <t>キンユウ</t>
    </rPh>
    <rPh sb="40" eb="42">
      <t>シホン</t>
    </rPh>
    <rPh sb="42" eb="44">
      <t>シジョウ</t>
    </rPh>
    <rPh sb="51" eb="53">
      <t>コウジョウ</t>
    </rPh>
    <rPh sb="62" eb="64">
      <t>コクサイ</t>
    </rPh>
    <rPh sb="64" eb="66">
      <t>キンユウ</t>
    </rPh>
    <rPh sb="74" eb="76">
      <t>チイ</t>
    </rPh>
    <rPh sb="76" eb="78">
      <t>カクリツ</t>
    </rPh>
    <rPh sb="79" eb="80">
      <t>ハカ</t>
    </rPh>
    <phoneticPr fontId="5"/>
  </si>
  <si>
    <t>定性的な成果目標は、日本の金融・資本市場の活性化に資する施策の実施及び金融庁の英語発信力強化による金融・資本市場へのアクセス向上である。平成30年度～令和２年度においては、下記の代替目標のとおり、金融庁ホームページを通じた情報発信に一定の成果が見られるが、更なる市場競争力の強化と金融・資本市場の活性化に向けて取り組んでいくことが必要。</t>
    <rPh sb="0" eb="3">
      <t>テイセイテキ</t>
    </rPh>
    <rPh sb="4" eb="6">
      <t>セイカ</t>
    </rPh>
    <rPh sb="6" eb="8">
      <t>モクヒョウ</t>
    </rPh>
    <rPh sb="10" eb="12">
      <t>ニホン</t>
    </rPh>
    <rPh sb="13" eb="15">
      <t>キンユウ</t>
    </rPh>
    <rPh sb="16" eb="18">
      <t>シホン</t>
    </rPh>
    <rPh sb="18" eb="20">
      <t>シジョウ</t>
    </rPh>
    <rPh sb="21" eb="24">
      <t>カッセイカ</t>
    </rPh>
    <rPh sb="25" eb="26">
      <t>シ</t>
    </rPh>
    <rPh sb="28" eb="30">
      <t>シサク</t>
    </rPh>
    <rPh sb="31" eb="33">
      <t>ジッシ</t>
    </rPh>
    <rPh sb="33" eb="34">
      <t>オヨ</t>
    </rPh>
    <rPh sb="35" eb="38">
      <t>キンユウチョウ</t>
    </rPh>
    <rPh sb="39" eb="41">
      <t>エイゴ</t>
    </rPh>
    <rPh sb="41" eb="43">
      <t>ハッシン</t>
    </rPh>
    <rPh sb="43" eb="44">
      <t>リョク</t>
    </rPh>
    <rPh sb="44" eb="46">
      <t>キョウカ</t>
    </rPh>
    <rPh sb="49" eb="51">
      <t>キンユウ</t>
    </rPh>
    <rPh sb="52" eb="54">
      <t>シホン</t>
    </rPh>
    <rPh sb="54" eb="56">
      <t>シジョウ</t>
    </rPh>
    <rPh sb="62" eb="64">
      <t>コウジョウ</t>
    </rPh>
    <rPh sb="68" eb="70">
      <t>ヘイセイ</t>
    </rPh>
    <rPh sb="72" eb="74">
      <t>ネンド</t>
    </rPh>
    <rPh sb="75" eb="77">
      <t>レイワ</t>
    </rPh>
    <rPh sb="78" eb="80">
      <t>ネンド</t>
    </rPh>
    <rPh sb="86" eb="88">
      <t>カキ</t>
    </rPh>
    <rPh sb="89" eb="91">
      <t>ダイタイ</t>
    </rPh>
    <rPh sb="91" eb="93">
      <t>モクヒョウ</t>
    </rPh>
    <rPh sb="98" eb="101">
      <t>キンユウチョウ</t>
    </rPh>
    <rPh sb="108" eb="109">
      <t>ツウ</t>
    </rPh>
    <rPh sb="111" eb="113">
      <t>ジョウホウ</t>
    </rPh>
    <rPh sb="113" eb="115">
      <t>ハッシン</t>
    </rPh>
    <rPh sb="116" eb="118">
      <t>イッテイ</t>
    </rPh>
    <rPh sb="119" eb="121">
      <t>セイカ</t>
    </rPh>
    <rPh sb="122" eb="123">
      <t>ミ</t>
    </rPh>
    <rPh sb="128" eb="129">
      <t>サラ</t>
    </rPh>
    <rPh sb="131" eb="133">
      <t>シジョウ</t>
    </rPh>
    <rPh sb="133" eb="136">
      <t>キョウソウリョク</t>
    </rPh>
    <rPh sb="137" eb="139">
      <t>キョウカ</t>
    </rPh>
    <rPh sb="140" eb="142">
      <t>キンユウ</t>
    </rPh>
    <rPh sb="143" eb="145">
      <t>シホン</t>
    </rPh>
    <rPh sb="145" eb="147">
      <t>シジョウ</t>
    </rPh>
    <rPh sb="148" eb="151">
      <t>カッセイカ</t>
    </rPh>
    <rPh sb="152" eb="153">
      <t>ム</t>
    </rPh>
    <rPh sb="155" eb="156">
      <t>ト</t>
    </rPh>
    <rPh sb="157" eb="158">
      <t>ク</t>
    </rPh>
    <rPh sb="165" eb="167">
      <t>ヒツヨウ</t>
    </rPh>
    <phoneticPr fontId="5"/>
  </si>
  <si>
    <t>日本の国際金融センターとしての競争力強化</t>
    <rPh sb="0" eb="2">
      <t>ニホン</t>
    </rPh>
    <rPh sb="3" eb="5">
      <t>コクサイ</t>
    </rPh>
    <rPh sb="5" eb="7">
      <t>キンユウ</t>
    </rPh>
    <rPh sb="15" eb="18">
      <t>キョウソウリョク</t>
    </rPh>
    <rPh sb="18" eb="20">
      <t>キョウカ</t>
    </rPh>
    <phoneticPr fontId="5"/>
  </si>
  <si>
    <t>日本の金融・資本市場の活性化のため、市場の競争力向上のために海外政府等が講じている諸施策及び金融インフラ等に係る調査研究を実施した件数</t>
    <rPh sb="0" eb="2">
      <t>ニホン</t>
    </rPh>
    <phoneticPr fontId="5"/>
  </si>
  <si>
    <t>日本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rPh sb="0" eb="2">
      <t>ニホン</t>
    </rPh>
    <phoneticPr fontId="5"/>
  </si>
  <si>
    <t>日本の金融・資本市場の活性化は、広く国民全体が受益者となるため、負担関係は妥当と言える。</t>
    <rPh sb="0" eb="2">
      <t>ニホン</t>
    </rPh>
    <rPh sb="3" eb="5">
      <t>キンユウ</t>
    </rPh>
    <rPh sb="6" eb="8">
      <t>シホン</t>
    </rPh>
    <rPh sb="8" eb="10">
      <t>シジョウ</t>
    </rPh>
    <rPh sb="11" eb="14">
      <t>カッセイカ</t>
    </rPh>
    <rPh sb="16" eb="17">
      <t>ヒロ</t>
    </rPh>
    <rPh sb="18" eb="20">
      <t>コクミン</t>
    </rPh>
    <rPh sb="20" eb="22">
      <t>ゼンタイ</t>
    </rPh>
    <rPh sb="23" eb="25">
      <t>ジュエキ</t>
    </rPh>
    <rPh sb="25" eb="26">
      <t>シャ</t>
    </rPh>
    <rPh sb="32" eb="34">
      <t>フタン</t>
    </rPh>
    <rPh sb="34" eb="36">
      <t>カンケイ</t>
    </rPh>
    <rPh sb="37" eb="39">
      <t>ダトウ</t>
    </rPh>
    <rPh sb="40" eb="41">
      <t>イ</t>
    </rPh>
    <phoneticPr fontId="5"/>
  </si>
  <si>
    <t>事業目的に記載している「日本の金融・資本市場へのアクセスを向上させる」という点に関し、金融関係法令等の翻訳や窓口における英語対応を着実に執行した結果、金融庁ホームページ（英語）へのアクセス件数（令和２年度：17,911千件）や英語ワンストップ窓口における照会件数（令和２年度609件）において一定の成果が見られることなどから、本事業の予算は適切に執行されているものと考える。</t>
    <rPh sb="12" eb="14">
      <t>ニホン</t>
    </rPh>
    <rPh sb="109" eb="110">
      <t>セン</t>
    </rPh>
    <phoneticPr fontId="5"/>
  </si>
  <si>
    <t>(株)ボストン・コンサルティング・グループ</t>
    <rPh sb="0" eb="3">
      <t>カブシキガイシャ</t>
    </rPh>
    <phoneticPr fontId="5"/>
  </si>
  <si>
    <t>「金融業の拠点開設サポートデスク」及びその機能を引き継ぐ形で令和3年1月12日に開設された「拠点開設サポートオフィス」において、日本への拠点開設を検討する海外の資産運用会社等から、日本拠点開設に係る金融法令の手続等に関する相談を2年度は108件受け付け、関係自治体等連携・協力しつつ、的確に対応し、新たに7社の業登録が完了しました。</t>
    <phoneticPr fontId="5"/>
  </si>
  <si>
    <t>・日本での拠点開設を検討する海外金融事業者等が参加するセミナーでの講演や各国の在外公館を通じた情報発信に取り組みました。また、海外当局との会議等を通じ、当庁の取組を紹介し、意見交換を行いました。
・日本への参入を検討する海外金融事業者にとって有益な情報を発信するための専用ウェブサイトを令和3年3月に開設しました。</t>
    <phoneticPr fontId="5"/>
  </si>
  <si>
    <t>-</t>
    <phoneticPr fontId="5"/>
  </si>
  <si>
    <t>○繰越した予算についても競争性の確保に留意した調達を行い、適切な執行に努めること。
○執行率を踏まえ、適切に事業を実施するための予算の確保に努めること。</t>
    <phoneticPr fontId="5"/>
  </si>
  <si>
    <t>総合政策課
国際室</t>
    <rPh sb="0" eb="2">
      <t>ソウゴウ</t>
    </rPh>
    <rPh sb="2" eb="4">
      <t>セイサク</t>
    </rPh>
    <rPh sb="4" eb="5">
      <t>カ</t>
    </rPh>
    <rPh sb="6" eb="8">
      <t>コクサイ</t>
    </rPh>
    <rPh sb="8" eb="9">
      <t>シツ</t>
    </rPh>
    <phoneticPr fontId="5"/>
  </si>
  <si>
    <t>中村香織
橋本成央</t>
    <rPh sb="0" eb="2">
      <t>ナカムラ</t>
    </rPh>
    <rPh sb="2" eb="4">
      <t>カオリ</t>
    </rPh>
    <rPh sb="5" eb="7">
      <t>ハシモト</t>
    </rPh>
    <phoneticPr fontId="5"/>
  </si>
  <si>
    <t>参入海外金融事業者の促進のためのモデル事業、AI多言語翻訳技術の活用による金融行政の英語化、インターナショナルスクールの委託調査実施のために令和３年度に繰り越した予算117.9百万円については、競争性確保のため、公告期間の十分な確保や積極的な情報提供を行った。令和４年度に関しては、海外金融事業者に対する効果的な情報発信のための専用ウェブサイトの改善、プロモーション活動、AI多言語技術の更なる活用のため、事業費の増額が見込まれており、対前年度比53.5百万円の増額要求を行っていく。令和4年度予算に関しても同様に、調達に際しては、競争性確保のため、公告期間の十分な確保や積極的な情報提供を行うなど、適切な執行に努めていく。</t>
    <rPh sb="0" eb="2">
      <t>サンニュウ</t>
    </rPh>
    <rPh sb="2" eb="4">
      <t>カイガイ</t>
    </rPh>
    <rPh sb="4" eb="6">
      <t>キンユウ</t>
    </rPh>
    <rPh sb="6" eb="9">
      <t>ジギョウシャ</t>
    </rPh>
    <rPh sb="10" eb="12">
      <t>ソクシン</t>
    </rPh>
    <rPh sb="19" eb="21">
      <t>ジギョウ</t>
    </rPh>
    <rPh sb="24" eb="27">
      <t>タゲンゴ</t>
    </rPh>
    <rPh sb="27" eb="29">
      <t>ホンヤク</t>
    </rPh>
    <rPh sb="29" eb="31">
      <t>ギジュツ</t>
    </rPh>
    <rPh sb="32" eb="34">
      <t>カツヨウ</t>
    </rPh>
    <rPh sb="37" eb="39">
      <t>キンユウ</t>
    </rPh>
    <rPh sb="39" eb="41">
      <t>ギョウセイ</t>
    </rPh>
    <rPh sb="42" eb="44">
      <t>エイゴ</t>
    </rPh>
    <rPh sb="44" eb="45">
      <t>カ</t>
    </rPh>
    <rPh sb="60" eb="62">
      <t>イタク</t>
    </rPh>
    <rPh sb="62" eb="64">
      <t>チョウサ</t>
    </rPh>
    <rPh sb="64" eb="66">
      <t>ジッシ</t>
    </rPh>
    <rPh sb="70" eb="72">
      <t>レイワ</t>
    </rPh>
    <rPh sb="73" eb="75">
      <t>ネンド</t>
    </rPh>
    <rPh sb="76" eb="77">
      <t>ク</t>
    </rPh>
    <rPh sb="78" eb="79">
      <t>コ</t>
    </rPh>
    <rPh sb="81" eb="83">
      <t>ヨサン</t>
    </rPh>
    <rPh sb="88" eb="91">
      <t>ヒャクマンエン</t>
    </rPh>
    <rPh sb="126" eb="127">
      <t>オコナ</t>
    </rPh>
    <rPh sb="130" eb="132">
      <t>レイワ</t>
    </rPh>
    <rPh sb="133" eb="135">
      <t>ネンド</t>
    </rPh>
    <rPh sb="136" eb="137">
      <t>カン</t>
    </rPh>
    <rPh sb="141" eb="143">
      <t>カイガイ</t>
    </rPh>
    <rPh sb="143" eb="145">
      <t>キンユウ</t>
    </rPh>
    <rPh sb="145" eb="148">
      <t>ジギョウシャ</t>
    </rPh>
    <rPh sb="149" eb="150">
      <t>タイ</t>
    </rPh>
    <rPh sb="152" eb="155">
      <t>コウカテキ</t>
    </rPh>
    <rPh sb="156" eb="158">
      <t>ジョウホウ</t>
    </rPh>
    <rPh sb="158" eb="160">
      <t>ハッシン</t>
    </rPh>
    <rPh sb="164" eb="166">
      <t>センヨウ</t>
    </rPh>
    <rPh sb="173" eb="175">
      <t>カイゼン</t>
    </rPh>
    <rPh sb="183" eb="185">
      <t>カツドウ</t>
    </rPh>
    <rPh sb="203" eb="206">
      <t>ジギョウヒ</t>
    </rPh>
    <rPh sb="207" eb="209">
      <t>ゾウガク</t>
    </rPh>
    <rPh sb="210" eb="212">
      <t>ミコ</t>
    </rPh>
    <rPh sb="218" eb="219">
      <t>タイ</t>
    </rPh>
    <rPh sb="219" eb="223">
      <t>ゼンネンドヒ</t>
    </rPh>
    <rPh sb="227" eb="230">
      <t>ヒャクマンエン</t>
    </rPh>
    <rPh sb="231" eb="233">
      <t>ゾウガク</t>
    </rPh>
    <rPh sb="233" eb="235">
      <t>ヨウキュウ</t>
    </rPh>
    <rPh sb="236" eb="237">
      <t>オコナ</t>
    </rPh>
    <rPh sb="242" eb="244">
      <t>レイワ</t>
    </rPh>
    <rPh sb="245" eb="246">
      <t>ネン</t>
    </rPh>
    <rPh sb="246" eb="247">
      <t>ド</t>
    </rPh>
    <rPh sb="247" eb="249">
      <t>ヨサン</t>
    </rPh>
    <rPh sb="250" eb="251">
      <t>カン</t>
    </rPh>
    <rPh sb="254" eb="256">
      <t>ドウヨウ</t>
    </rPh>
    <rPh sb="258" eb="260">
      <t>チョウタツ</t>
    </rPh>
    <rPh sb="261" eb="262">
      <t>サイ</t>
    </rPh>
    <phoneticPr fontId="5"/>
  </si>
  <si>
    <t>令和4年度要求に関し主な増額要因は以下①～③の通り。
①情報処理業務庁費（対前年度比＋41.6百万円）
②金融政策業務旅費（対前年度比＋3.1百万円）
③金融政策業務庁費（対前年比＋9.5百万円）
①情報処理業務庁費の増額理由
海外金融事業者に対する効果的な情報発信のための、専用ウェブサイトの改善に伴う経費で対前年度比25.3百万円の増額要求となるほか、AI多言語翻訳サービスの保守運用・機能拡充に伴う経費で対前年度比16.3百万円の増額要求を行っていく。
②金融政策業務旅費の増額理由
日本の金融資本市場の強みや一連の取組について、内外の金融事業者に対するプロモーション活動を行うことを想定した経費で、対前年度比3.1百万円の増額要求となる。
③金融政策業務庁費の増額理由
海外投資家等との関係を深化させ、日本のリーダーシップや日本市場の魅力をアピールする目的の会合運営費として、対前年比9.5百万円の増額要求を行っていく。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</si>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</sst>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156623</xdr:colOff>
      <xdr:row>755</xdr:row>
      <xdr:rowOff>98238</xdr:rowOff>
    </xdr:from>
    <xdr:to>
      <xdr:col>33</xdr:col>
      <xdr:colOff>112121</xdr:colOff>
      <xdr:row>756</xdr:row>
      <xdr:rowOff>168495</xdr:rowOff>
    </xdr:to>
    <xdr:sp macro="" textlink="">
      <xdr:nvSpPr>
        <xdr:cNvPr id="2" name="Rectangle 1"/>
        <xdr:cNvSpPr>
          <a:spLocks noChangeArrowheads="1"/>
        </xdr:cNvSpPr>
      </xdr:nvSpPr>
      <xdr:spPr bwMode="auto">
        <a:xfrm>
          <a:off x="3814223" y="60164158"/>
          <a:ext cx="2332938" cy="4258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62.2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172155</xdr:colOff>
      <xdr:row>758</xdr:row>
      <xdr:rowOff>227188</xdr:rowOff>
    </xdr:from>
    <xdr:to>
      <xdr:col>43</xdr:col>
      <xdr:colOff>31044</xdr:colOff>
      <xdr:row>758</xdr:row>
      <xdr:rowOff>227188</xdr:rowOff>
    </xdr:to>
    <xdr:cxnSp macro="">
      <xdr:nvCxnSpPr>
        <xdr:cNvPr id="3" name="直線コネクタ 2"/>
        <xdr:cNvCxnSpPr/>
      </xdr:nvCxnSpPr>
      <xdr:spPr>
        <a:xfrm>
          <a:off x="2190044" y="55274632"/>
          <a:ext cx="57291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174893</xdr:colOff>
      <xdr:row>758</xdr:row>
      <xdr:rowOff>220581</xdr:rowOff>
    </xdr:from>
    <xdr:to>
      <xdr:col>11</xdr:col>
      <xdr:colOff>174893</xdr:colOff>
      <xdr:row>759</xdr:row>
      <xdr:rowOff>338278</xdr:rowOff>
    </xdr:to>
    <xdr:sp macro="" textlink="">
      <xdr:nvSpPr>
        <xdr:cNvPr id="4" name="Line 21"/>
        <xdr:cNvSpPr>
          <a:spLocks noChangeShapeType="1"/>
        </xdr:cNvSpPr>
      </xdr:nvSpPr>
      <xdr:spPr bwMode="auto">
        <a:xfrm>
          <a:off x="2179284" y="55327538"/>
          <a:ext cx="0" cy="47108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oneCellAnchor>
    <xdr:from>
      <xdr:col>6</xdr:col>
      <xdr:colOff>132081</xdr:colOff>
      <xdr:row>760</xdr:row>
      <xdr:rowOff>291854</xdr:rowOff>
    </xdr:from>
    <xdr:ext cx="2450254" cy="587268"/>
    <xdr:sp macro="" textlink="">
      <xdr:nvSpPr>
        <xdr:cNvPr id="5" name="Rectangle 3"/>
        <xdr:cNvSpPr>
          <a:spLocks noChangeArrowheads="1"/>
        </xdr:cNvSpPr>
      </xdr:nvSpPr>
      <xdr:spPr bwMode="auto">
        <a:xfrm>
          <a:off x="1232748" y="56044854"/>
          <a:ext cx="2450254" cy="587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　ボストン・コンサルティング・グループほか２先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14.4</a:t>
          </a:r>
          <a:r>
            <a:rPr lang="ja-JP" altLang="en-US" sz="1100" b="0"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clientData/>
  </xdr:oneCellAnchor>
  <xdr:twoCellAnchor>
    <xdr:from>
      <xdr:col>27</xdr:col>
      <xdr:colOff>2222</xdr:colOff>
      <xdr:row>758</xdr:row>
      <xdr:rowOff>216232</xdr:rowOff>
    </xdr:from>
    <xdr:to>
      <xdr:col>27</xdr:col>
      <xdr:colOff>2222</xdr:colOff>
      <xdr:row>759</xdr:row>
      <xdr:rowOff>315640</xdr:rowOff>
    </xdr:to>
    <xdr:sp macro="" textlink="">
      <xdr:nvSpPr>
        <xdr:cNvPr id="6" name="Line 21"/>
        <xdr:cNvSpPr>
          <a:spLocks noChangeShapeType="1"/>
        </xdr:cNvSpPr>
      </xdr:nvSpPr>
      <xdr:spPr bwMode="auto">
        <a:xfrm flipH="1">
          <a:off x="4922092" y="55323189"/>
          <a:ext cx="0" cy="45279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7</xdr:col>
      <xdr:colOff>52202</xdr:colOff>
      <xdr:row>762</xdr:row>
      <xdr:rowOff>274714</xdr:rowOff>
    </xdr:from>
    <xdr:to>
      <xdr:col>19</xdr:col>
      <xdr:colOff>22032</xdr:colOff>
      <xdr:row>764</xdr:row>
      <xdr:rowOff>114300</xdr:rowOff>
    </xdr:to>
    <xdr:sp macro="" textlink="">
      <xdr:nvSpPr>
        <xdr:cNvPr id="7" name="大かっこ 6"/>
        <xdr:cNvSpPr/>
      </xdr:nvSpPr>
      <xdr:spPr>
        <a:xfrm>
          <a:off x="1336313" y="56733270"/>
          <a:ext cx="2171163" cy="545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資産運用高度化に関する委託調査を実施</a:t>
          </a:r>
        </a:p>
      </xdr:txBody>
    </xdr:sp>
    <xdr:clientData/>
  </xdr:twoCellAnchor>
  <xdr:twoCellAnchor>
    <xdr:from>
      <xdr:col>21</xdr:col>
      <xdr:colOff>182577</xdr:colOff>
      <xdr:row>762</xdr:row>
      <xdr:rowOff>237854</xdr:rowOff>
    </xdr:from>
    <xdr:to>
      <xdr:col>33</xdr:col>
      <xdr:colOff>90312</xdr:colOff>
      <xdr:row>763</xdr:row>
      <xdr:rowOff>164885</xdr:rowOff>
    </xdr:to>
    <xdr:sp macro="" textlink="">
      <xdr:nvSpPr>
        <xdr:cNvPr id="8" name="大かっこ 7"/>
        <xdr:cNvSpPr/>
      </xdr:nvSpPr>
      <xdr:spPr>
        <a:xfrm>
          <a:off x="4034910" y="56696410"/>
          <a:ext cx="2109069" cy="2798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21</xdr:col>
      <xdr:colOff>78877</xdr:colOff>
      <xdr:row>760</xdr:row>
      <xdr:rowOff>309856</xdr:rowOff>
    </xdr:from>
    <xdr:ext cx="2590800" cy="364066"/>
    <xdr:sp macro="" textlink="">
      <xdr:nvSpPr>
        <xdr:cNvPr id="9" name="Rectangle 3"/>
        <xdr:cNvSpPr>
          <a:spLocks noChangeArrowheads="1"/>
        </xdr:cNvSpPr>
      </xdr:nvSpPr>
      <xdr:spPr bwMode="auto">
        <a:xfrm>
          <a:off x="3931210" y="56062856"/>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effectLst/>
              <a:latin typeface="+mn-lt"/>
              <a:ea typeface="+mn-ea"/>
              <a:cs typeface="+mn-cs"/>
            </a:rPr>
            <a:t>エァクレーレン</a:t>
          </a:r>
          <a:r>
            <a:rPr lang="ja-JP" altLang="ja-JP" sz="1000" b="0" i="0" baseline="0">
              <a:effectLst/>
              <a:latin typeface="+mn-lt"/>
              <a:ea typeface="+mn-ea"/>
              <a:cs typeface="+mn-cs"/>
            </a:rPr>
            <a:t>ほか</a:t>
          </a:r>
          <a:r>
            <a:rPr lang="ja-JP" altLang="en-US" sz="1000" b="0" i="0" baseline="0">
              <a:effectLst/>
              <a:latin typeface="+mn-lt"/>
              <a:ea typeface="+mn-ea"/>
              <a:cs typeface="+mn-cs"/>
            </a:rPr>
            <a:t>　５先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36</xdr:col>
      <xdr:colOff>102374</xdr:colOff>
      <xdr:row>755</xdr:row>
      <xdr:rowOff>17696</xdr:rowOff>
    </xdr:from>
    <xdr:to>
      <xdr:col>49</xdr:col>
      <xdr:colOff>222990</xdr:colOff>
      <xdr:row>756</xdr:row>
      <xdr:rowOff>198783</xdr:rowOff>
    </xdr:to>
    <xdr:sp macro="" textlink="">
      <xdr:nvSpPr>
        <xdr:cNvPr id="10" name="大かっこ 9"/>
        <xdr:cNvSpPr/>
      </xdr:nvSpPr>
      <xdr:spPr>
        <a:xfrm>
          <a:off x="7258548" y="55792783"/>
          <a:ext cx="2704790" cy="53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英語発信力強化のための経費</a:t>
          </a:r>
          <a:endParaRPr kumimoji="1" lang="en-US" altLang="ja-JP" sz="1100">
            <a:solidFill>
              <a:schemeClr val="tx1"/>
            </a:solidFill>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非常勤職員手当　</a:t>
          </a:r>
          <a:r>
            <a:rPr kumimoji="1" lang="en-US" altLang="ja-JP" sz="1100">
              <a:solidFill>
                <a:schemeClr val="tx1"/>
              </a:solidFill>
              <a:effectLst/>
              <a:latin typeface="+mn-lt"/>
              <a:ea typeface="+mn-ea"/>
              <a:cs typeface="+mn-cs"/>
            </a:rPr>
            <a:t>13.5</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a:t>
          </a:r>
          <a:endParaRPr lang="ja-JP" altLang="ja-JP">
            <a:solidFill>
              <a:schemeClr val="tx1"/>
            </a:solidFill>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26</xdr:col>
      <xdr:colOff>182072</xdr:colOff>
      <xdr:row>756</xdr:row>
      <xdr:rowOff>183533</xdr:rowOff>
    </xdr:from>
    <xdr:to>
      <xdr:col>27</xdr:col>
      <xdr:colOff>0</xdr:colOff>
      <xdr:row>758</xdr:row>
      <xdr:rowOff>232834</xdr:rowOff>
    </xdr:to>
    <xdr:cxnSp macro="">
      <xdr:nvCxnSpPr>
        <xdr:cNvPr id="11" name="直線コネクタ 10"/>
        <xdr:cNvCxnSpPr/>
      </xdr:nvCxnSpPr>
      <xdr:spPr>
        <a:xfrm>
          <a:off x="4951628" y="54673589"/>
          <a:ext cx="1372" cy="6066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27746</xdr:colOff>
      <xdr:row>758</xdr:row>
      <xdr:rowOff>219483</xdr:rowOff>
    </xdr:from>
    <xdr:to>
      <xdr:col>43</xdr:col>
      <xdr:colOff>27746</xdr:colOff>
      <xdr:row>759</xdr:row>
      <xdr:rowOff>319504</xdr:rowOff>
    </xdr:to>
    <xdr:sp macro="" textlink="">
      <xdr:nvSpPr>
        <xdr:cNvPr id="14" name="Line 21"/>
        <xdr:cNvSpPr>
          <a:spLocks noChangeShapeType="1"/>
        </xdr:cNvSpPr>
      </xdr:nvSpPr>
      <xdr:spPr bwMode="auto">
        <a:xfrm flipH="1">
          <a:off x="7863094" y="55326440"/>
          <a:ext cx="0" cy="453412"/>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oneCellAnchor>
    <xdr:from>
      <xdr:col>37</xdr:col>
      <xdr:colOff>42187</xdr:colOff>
      <xdr:row>760</xdr:row>
      <xdr:rowOff>312677</xdr:rowOff>
    </xdr:from>
    <xdr:ext cx="2338357" cy="392878"/>
    <xdr:sp macro="" textlink="">
      <xdr:nvSpPr>
        <xdr:cNvPr id="15" name="Rectangle 3"/>
        <xdr:cNvSpPr>
          <a:spLocks noChangeArrowheads="1"/>
        </xdr:cNvSpPr>
      </xdr:nvSpPr>
      <xdr:spPr bwMode="auto">
        <a:xfrm>
          <a:off x="6829631" y="56065677"/>
          <a:ext cx="2338357" cy="3928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a:t>
          </a:r>
          <a:r>
            <a:rPr lang="ja-JP" altLang="ja-JP" sz="1000" b="0" i="0" baseline="0">
              <a:effectLst/>
              <a:latin typeface="+mn-lt"/>
              <a:ea typeface="+mn-ea"/>
              <a:cs typeface="+mn-cs"/>
            </a:rPr>
            <a:t>　</a:t>
          </a:r>
          <a:r>
            <a:rPr lang="ja-JP" altLang="en-US" sz="1000" b="0" i="0" baseline="0">
              <a:effectLst/>
              <a:latin typeface="+mn-lt"/>
              <a:ea typeface="+mn-ea"/>
              <a:cs typeface="+mn-cs"/>
            </a:rPr>
            <a:t>ビー・オー・スタジオ </a:t>
          </a:r>
          <a:r>
            <a:rPr lang="ja-JP" altLang="ja-JP" sz="1000" b="0" i="0" baseline="0">
              <a:effectLst/>
              <a:latin typeface="+mn-lt"/>
              <a:ea typeface="+mn-ea"/>
              <a:cs typeface="+mn-cs"/>
            </a:rPr>
            <a:t>ほか</a:t>
          </a:r>
          <a:r>
            <a:rPr lang="ja-JP" altLang="en-US" sz="1000" b="0" i="0" baseline="0">
              <a:effectLst/>
              <a:latin typeface="+mn-lt"/>
              <a:ea typeface="+mn-ea"/>
              <a:cs typeface="+mn-cs"/>
            </a:rPr>
            <a:t>　１先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7.7</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37</xdr:col>
      <xdr:colOff>144476</xdr:colOff>
      <xdr:row>762</xdr:row>
      <xdr:rowOff>174353</xdr:rowOff>
    </xdr:from>
    <xdr:to>
      <xdr:col>49</xdr:col>
      <xdr:colOff>52211</xdr:colOff>
      <xdr:row>764</xdr:row>
      <xdr:rowOff>150989</xdr:rowOff>
    </xdr:to>
    <xdr:sp macro="" textlink="">
      <xdr:nvSpPr>
        <xdr:cNvPr id="16" name="大かっこ 15"/>
        <xdr:cNvSpPr/>
      </xdr:nvSpPr>
      <xdr:spPr>
        <a:xfrm>
          <a:off x="6931920" y="56632909"/>
          <a:ext cx="2109069" cy="682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en-US" sz="1100"/>
            <a:t>海外事業者誘致用ウェブページ制作関連業務を委託</a:t>
          </a:r>
        </a:p>
      </xdr:txBody>
    </xdr:sp>
    <xdr:clientData/>
  </xdr:twoCellAnchor>
  <xdr:twoCellAnchor>
    <xdr:from>
      <xdr:col>33</xdr:col>
      <xdr:colOff>139700</xdr:colOff>
      <xdr:row>755</xdr:row>
      <xdr:rowOff>342900</xdr:rowOff>
    </xdr:from>
    <xdr:to>
      <xdr:col>35</xdr:col>
      <xdr:colOff>190500</xdr:colOff>
      <xdr:row>755</xdr:row>
      <xdr:rowOff>342900</xdr:rowOff>
    </xdr:to>
    <xdr:sp macro="" textlink="">
      <xdr:nvSpPr>
        <xdr:cNvPr id="17" name="Line 21"/>
        <xdr:cNvSpPr>
          <a:spLocks noChangeShapeType="1"/>
        </xdr:cNvSpPr>
      </xdr:nvSpPr>
      <xdr:spPr bwMode="auto">
        <a:xfrm>
          <a:off x="6845300" y="59499500"/>
          <a:ext cx="457200" cy="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oneCellAnchor>
    <xdr:from>
      <xdr:col>8</xdr:col>
      <xdr:colOff>44174</xdr:colOff>
      <xdr:row>760</xdr:row>
      <xdr:rowOff>0</xdr:rowOff>
    </xdr:from>
    <xdr:ext cx="1971117" cy="275717"/>
    <xdr:sp macro="" textlink="">
      <xdr:nvSpPr>
        <xdr:cNvPr id="13" name="テキスト ボックス 12"/>
        <xdr:cNvSpPr txBox="1"/>
      </xdr:nvSpPr>
      <xdr:spPr>
        <a:xfrm>
          <a:off x="1501913" y="55813739"/>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23</xdr:col>
      <xdr:colOff>33131</xdr:colOff>
      <xdr:row>759</xdr:row>
      <xdr:rowOff>331304</xdr:rowOff>
    </xdr:from>
    <xdr:ext cx="1971117" cy="275717"/>
    <xdr:sp macro="" textlink="">
      <xdr:nvSpPr>
        <xdr:cNvPr id="18" name="テキスト ボックス 17"/>
        <xdr:cNvSpPr txBox="1"/>
      </xdr:nvSpPr>
      <xdr:spPr>
        <a:xfrm>
          <a:off x="4224131" y="55791652"/>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37</xdr:col>
      <xdr:colOff>176696</xdr:colOff>
      <xdr:row>759</xdr:row>
      <xdr:rowOff>347869</xdr:rowOff>
    </xdr:from>
    <xdr:ext cx="1971117" cy="275717"/>
    <xdr:sp macro="" textlink="">
      <xdr:nvSpPr>
        <xdr:cNvPr id="19" name="テキスト ボックス 18"/>
        <xdr:cNvSpPr txBox="1"/>
      </xdr:nvSpPr>
      <xdr:spPr>
        <a:xfrm>
          <a:off x="6918739" y="55808217"/>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75" zoomScaleNormal="75" zoomScaleSheetLayoutView="75" zoomScalePageLayoutView="85" workbookViewId="0">
      <selection activeCell="BK848" sqref="BK848:BK849"/>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808</v>
      </c>
      <c r="AK2" s="946"/>
      <c r="AL2" s="946"/>
      <c r="AM2" s="946"/>
      <c r="AN2" s="98" t="s">
        <v>406</v>
      </c>
      <c r="AO2" s="946">
        <v>20</v>
      </c>
      <c r="AP2" s="946"/>
      <c r="AQ2" s="946"/>
      <c r="AR2" s="99" t="s">
        <v>711</v>
      </c>
      <c r="AS2" s="952">
        <v>16</v>
      </c>
      <c r="AT2" s="952"/>
      <c r="AU2" s="952"/>
      <c r="AV2" s="98" t="str">
        <f>IF(AW2="","","-")</f>
        <v/>
      </c>
      <c r="AW2" s="912"/>
      <c r="AX2" s="912"/>
    </row>
    <row r="3" spans="1:50" ht="21" customHeight="1" thickBot="1" x14ac:dyDescent="0.25">
      <c r="A3" s="865" t="s">
        <v>704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712</v>
      </c>
      <c r="AK3" s="867"/>
      <c r="AL3" s="867"/>
      <c r="AM3" s="867"/>
      <c r="AN3" s="867"/>
      <c r="AO3" s="867"/>
      <c r="AP3" s="867"/>
      <c r="AQ3" s="867"/>
      <c r="AR3" s="867"/>
      <c r="AS3" s="867"/>
      <c r="AT3" s="867"/>
      <c r="AU3" s="867"/>
      <c r="AV3" s="867"/>
      <c r="AW3" s="867"/>
      <c r="AX3" s="24" t="s">
        <v>65</v>
      </c>
    </row>
    <row r="4" spans="1:50" ht="24.75" customHeight="1" x14ac:dyDescent="0.2">
      <c r="A4" s="705" t="s">
        <v>25</v>
      </c>
      <c r="B4" s="706"/>
      <c r="C4" s="706"/>
      <c r="D4" s="706"/>
      <c r="E4" s="706"/>
      <c r="F4" s="706"/>
      <c r="G4" s="683" t="s">
        <v>713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805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7" t="s">
        <v>503</v>
      </c>
      <c r="H5" s="838"/>
      <c r="I5" s="838"/>
      <c r="J5" s="838"/>
      <c r="K5" s="838"/>
      <c r="L5" s="838"/>
      <c r="M5" s="839" t="s">
        <v>66</v>
      </c>
      <c r="N5" s="840"/>
      <c r="O5" s="840"/>
      <c r="P5" s="840"/>
      <c r="Q5" s="840"/>
      <c r="R5" s="841"/>
      <c r="S5" s="842" t="s">
        <v>70</v>
      </c>
      <c r="T5" s="838"/>
      <c r="U5" s="838"/>
      <c r="V5" s="838"/>
      <c r="W5" s="838"/>
      <c r="X5" s="843"/>
      <c r="Y5" s="699" t="s">
        <v>3</v>
      </c>
      <c r="Z5" s="545"/>
      <c r="AA5" s="545"/>
      <c r="AB5" s="545"/>
      <c r="AC5" s="545"/>
      <c r="AD5" s="546"/>
      <c r="AE5" s="700" t="s">
        <v>825</v>
      </c>
      <c r="AF5" s="700"/>
      <c r="AG5" s="700"/>
      <c r="AH5" s="700"/>
      <c r="AI5" s="700"/>
      <c r="AJ5" s="700"/>
      <c r="AK5" s="700"/>
      <c r="AL5" s="700"/>
      <c r="AM5" s="700"/>
      <c r="AN5" s="700"/>
      <c r="AO5" s="700"/>
      <c r="AP5" s="701"/>
      <c r="AQ5" s="702" t="s">
        <v>826</v>
      </c>
      <c r="AR5" s="703"/>
      <c r="AS5" s="703"/>
      <c r="AT5" s="703"/>
      <c r="AU5" s="703"/>
      <c r="AV5" s="703"/>
      <c r="AW5" s="703"/>
      <c r="AX5" s="704"/>
    </row>
    <row r="6" spans="1:50" ht="34" customHeight="1" x14ac:dyDescent="0.2">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35" customHeight="1" x14ac:dyDescent="0.2">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716</v>
      </c>
      <c r="AF7" s="914"/>
      <c r="AG7" s="914"/>
      <c r="AH7" s="914"/>
      <c r="AI7" s="914"/>
      <c r="AJ7" s="914"/>
      <c r="AK7" s="914"/>
      <c r="AL7" s="914"/>
      <c r="AM7" s="914"/>
      <c r="AN7" s="914"/>
      <c r="AO7" s="914"/>
      <c r="AP7" s="914"/>
      <c r="AQ7" s="914"/>
      <c r="AR7" s="914"/>
      <c r="AS7" s="914"/>
      <c r="AT7" s="914"/>
      <c r="AU7" s="914"/>
      <c r="AV7" s="914"/>
      <c r="AW7" s="914"/>
      <c r="AX7" s="915"/>
    </row>
    <row r="8" spans="1:50" ht="36.5" customHeight="1" x14ac:dyDescent="0.2">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7" t="s">
        <v>23</v>
      </c>
      <c r="B9" s="848"/>
      <c r="C9" s="848"/>
      <c r="D9" s="848"/>
      <c r="E9" s="848"/>
      <c r="F9" s="848"/>
      <c r="G9" s="849" t="s">
        <v>813</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5.5" customHeight="1" x14ac:dyDescent="0.2">
      <c r="A10" s="661" t="s">
        <v>30</v>
      </c>
      <c r="B10" s="662"/>
      <c r="C10" s="662"/>
      <c r="D10" s="662"/>
      <c r="E10" s="662"/>
      <c r="F10" s="662"/>
      <c r="G10" s="755" t="s">
        <v>736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2.65"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65" t="s">
        <v>24</v>
      </c>
      <c r="B12" s="966"/>
      <c r="C12" s="966"/>
      <c r="D12" s="966"/>
      <c r="E12" s="966"/>
      <c r="F12" s="967"/>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701</v>
      </c>
      <c r="AE12" s="444"/>
      <c r="AF12" s="444"/>
      <c r="AG12" s="444"/>
      <c r="AH12" s="444"/>
      <c r="AI12" s="444"/>
      <c r="AJ12" s="445"/>
      <c r="AK12" s="449" t="s">
        <v>705</v>
      </c>
      <c r="AL12" s="444"/>
      <c r="AM12" s="444"/>
      <c r="AN12" s="444"/>
      <c r="AO12" s="444"/>
      <c r="AP12" s="444"/>
      <c r="AQ12" s="445"/>
      <c r="AR12" s="449" t="s">
        <v>706</v>
      </c>
      <c r="AS12" s="444"/>
      <c r="AT12" s="444"/>
      <c r="AU12" s="444"/>
      <c r="AV12" s="444"/>
      <c r="AW12" s="444"/>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54</v>
      </c>
      <c r="Q13" s="659"/>
      <c r="R13" s="659"/>
      <c r="S13" s="659"/>
      <c r="T13" s="659"/>
      <c r="U13" s="659"/>
      <c r="V13" s="660"/>
      <c r="W13" s="658">
        <v>57</v>
      </c>
      <c r="X13" s="659"/>
      <c r="Y13" s="659"/>
      <c r="Z13" s="659"/>
      <c r="AA13" s="659"/>
      <c r="AB13" s="659"/>
      <c r="AC13" s="660"/>
      <c r="AD13" s="658">
        <v>59.67</v>
      </c>
      <c r="AE13" s="659"/>
      <c r="AF13" s="659"/>
      <c r="AG13" s="659"/>
      <c r="AH13" s="659"/>
      <c r="AI13" s="659"/>
      <c r="AJ13" s="660"/>
      <c r="AK13" s="658">
        <v>75.188999999999993</v>
      </c>
      <c r="AL13" s="659"/>
      <c r="AM13" s="659"/>
      <c r="AN13" s="659"/>
      <c r="AO13" s="659"/>
      <c r="AP13" s="659"/>
      <c r="AQ13" s="660"/>
      <c r="AR13" s="921">
        <f>101.528+7.045+10.175+0.869+0.472+9.956</f>
        <v>130.04499999999999</v>
      </c>
      <c r="AS13" s="922"/>
      <c r="AT13" s="922"/>
      <c r="AU13" s="922"/>
      <c r="AV13" s="922"/>
      <c r="AW13" s="922"/>
      <c r="AX13" s="923"/>
    </row>
    <row r="14" spans="1:50" ht="21" customHeight="1" x14ac:dyDescent="0.2">
      <c r="A14" s="615"/>
      <c r="B14" s="616"/>
      <c r="C14" s="616"/>
      <c r="D14" s="616"/>
      <c r="E14" s="616"/>
      <c r="F14" s="617"/>
      <c r="G14" s="726"/>
      <c r="H14" s="727"/>
      <c r="I14" s="712" t="s">
        <v>8</v>
      </c>
      <c r="J14" s="763"/>
      <c r="K14" s="763"/>
      <c r="L14" s="763"/>
      <c r="M14" s="763"/>
      <c r="N14" s="763"/>
      <c r="O14" s="764"/>
      <c r="P14" s="658">
        <v>-2</v>
      </c>
      <c r="Q14" s="659"/>
      <c r="R14" s="659"/>
      <c r="S14" s="659"/>
      <c r="T14" s="659"/>
      <c r="U14" s="659"/>
      <c r="V14" s="660"/>
      <c r="W14" s="658">
        <v>-2</v>
      </c>
      <c r="X14" s="659"/>
      <c r="Y14" s="659"/>
      <c r="Z14" s="659"/>
      <c r="AA14" s="659"/>
      <c r="AB14" s="659"/>
      <c r="AC14" s="660"/>
      <c r="AD14" s="658">
        <v>177.86699999999999</v>
      </c>
      <c r="AE14" s="659"/>
      <c r="AF14" s="659"/>
      <c r="AG14" s="659"/>
      <c r="AH14" s="659"/>
      <c r="AI14" s="659"/>
      <c r="AJ14" s="660"/>
      <c r="AK14" s="658" t="s">
        <v>730</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v>177.86699999999999</v>
      </c>
      <c r="AL15" s="659"/>
      <c r="AM15" s="659"/>
      <c r="AN15" s="659"/>
      <c r="AO15" s="659"/>
      <c r="AP15" s="659"/>
      <c r="AQ15" s="660"/>
      <c r="AR15" s="658" t="s">
        <v>823</v>
      </c>
      <c r="AS15" s="659"/>
      <c r="AT15" s="659"/>
      <c r="AU15" s="659"/>
      <c r="AV15" s="659"/>
      <c r="AW15" s="659"/>
      <c r="AX15" s="804"/>
    </row>
    <row r="16" spans="1:50" ht="21" customHeight="1" x14ac:dyDescent="0.2">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v>-177.86699999999999</v>
      </c>
      <c r="AE16" s="659"/>
      <c r="AF16" s="659"/>
      <c r="AG16" s="659"/>
      <c r="AH16" s="659"/>
      <c r="AI16" s="659"/>
      <c r="AJ16" s="660"/>
      <c r="AK16" s="658" t="s">
        <v>730</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v>3.5</v>
      </c>
      <c r="AE17" s="659"/>
      <c r="AF17" s="659"/>
      <c r="AG17" s="659"/>
      <c r="AH17" s="659"/>
      <c r="AI17" s="659"/>
      <c r="AJ17" s="660"/>
      <c r="AK17" s="658" t="s">
        <v>730</v>
      </c>
      <c r="AL17" s="659"/>
      <c r="AM17" s="659"/>
      <c r="AN17" s="659"/>
      <c r="AO17" s="659"/>
      <c r="AP17" s="659"/>
      <c r="AQ17" s="660"/>
      <c r="AR17" s="919"/>
      <c r="AS17" s="919"/>
      <c r="AT17" s="919"/>
      <c r="AU17" s="919"/>
      <c r="AV17" s="919"/>
      <c r="AW17" s="919"/>
      <c r="AX17" s="920"/>
    </row>
    <row r="18" spans="1:50" ht="24.75" customHeight="1" x14ac:dyDescent="0.2">
      <c r="A18" s="615"/>
      <c r="B18" s="616"/>
      <c r="C18" s="616"/>
      <c r="D18" s="616"/>
      <c r="E18" s="616"/>
      <c r="F18" s="617"/>
      <c r="G18" s="728"/>
      <c r="H18" s="729"/>
      <c r="I18" s="717" t="s">
        <v>20</v>
      </c>
      <c r="J18" s="718"/>
      <c r="K18" s="718"/>
      <c r="L18" s="718"/>
      <c r="M18" s="718"/>
      <c r="N18" s="718"/>
      <c r="O18" s="719"/>
      <c r="P18" s="876">
        <f>SUM(P13:V17)</f>
        <v>52</v>
      </c>
      <c r="Q18" s="877"/>
      <c r="R18" s="877"/>
      <c r="S18" s="877"/>
      <c r="T18" s="877"/>
      <c r="U18" s="877"/>
      <c r="V18" s="878"/>
      <c r="W18" s="876">
        <f>SUM(W13:AC17)</f>
        <v>55</v>
      </c>
      <c r="X18" s="877"/>
      <c r="Y18" s="877"/>
      <c r="Z18" s="877"/>
      <c r="AA18" s="877"/>
      <c r="AB18" s="877"/>
      <c r="AC18" s="878"/>
      <c r="AD18" s="876">
        <f>SUM(AD13:AJ17)</f>
        <v>63.169999999999987</v>
      </c>
      <c r="AE18" s="877"/>
      <c r="AF18" s="877"/>
      <c r="AG18" s="877"/>
      <c r="AH18" s="877"/>
      <c r="AI18" s="877"/>
      <c r="AJ18" s="878"/>
      <c r="AK18" s="876">
        <f>SUM(AK13:AQ17)</f>
        <v>253.05599999999998</v>
      </c>
      <c r="AL18" s="877"/>
      <c r="AM18" s="877"/>
      <c r="AN18" s="877"/>
      <c r="AO18" s="877"/>
      <c r="AP18" s="877"/>
      <c r="AQ18" s="878"/>
      <c r="AR18" s="876">
        <f>SUM(AR13:AX17)</f>
        <v>130.04499999999999</v>
      </c>
      <c r="AS18" s="877"/>
      <c r="AT18" s="877"/>
      <c r="AU18" s="877"/>
      <c r="AV18" s="877"/>
      <c r="AW18" s="877"/>
      <c r="AX18" s="879"/>
    </row>
    <row r="19" spans="1:50" ht="24.75" customHeight="1" x14ac:dyDescent="0.2">
      <c r="A19" s="615"/>
      <c r="B19" s="616"/>
      <c r="C19" s="616"/>
      <c r="D19" s="616"/>
      <c r="E19" s="616"/>
      <c r="F19" s="617"/>
      <c r="G19" s="874" t="s">
        <v>9</v>
      </c>
      <c r="H19" s="875"/>
      <c r="I19" s="875"/>
      <c r="J19" s="875"/>
      <c r="K19" s="875"/>
      <c r="L19" s="875"/>
      <c r="M19" s="875"/>
      <c r="N19" s="875"/>
      <c r="O19" s="875"/>
      <c r="P19" s="658">
        <v>29</v>
      </c>
      <c r="Q19" s="659"/>
      <c r="R19" s="659"/>
      <c r="S19" s="659"/>
      <c r="T19" s="659"/>
      <c r="U19" s="659"/>
      <c r="V19" s="660"/>
      <c r="W19" s="658">
        <v>34.299999999999997</v>
      </c>
      <c r="X19" s="659"/>
      <c r="Y19" s="659"/>
      <c r="Z19" s="659"/>
      <c r="AA19" s="659"/>
      <c r="AB19" s="659"/>
      <c r="AC19" s="660"/>
      <c r="AD19" s="658">
        <v>62.2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74" t="s">
        <v>10</v>
      </c>
      <c r="H20" s="875"/>
      <c r="I20" s="875"/>
      <c r="J20" s="875"/>
      <c r="K20" s="875"/>
      <c r="L20" s="875"/>
      <c r="M20" s="875"/>
      <c r="N20" s="875"/>
      <c r="O20" s="875"/>
      <c r="P20" s="316">
        <f>IF(P18=0, "-", SUM(P19)/P18)</f>
        <v>0.55769230769230771</v>
      </c>
      <c r="Q20" s="316"/>
      <c r="R20" s="316"/>
      <c r="S20" s="316"/>
      <c r="T20" s="316"/>
      <c r="U20" s="316"/>
      <c r="V20" s="316"/>
      <c r="W20" s="316">
        <f t="shared" ref="W20" si="0">IF(W18=0, "-", SUM(W19)/W18)</f>
        <v>0.62363636363636354</v>
      </c>
      <c r="X20" s="316"/>
      <c r="Y20" s="316"/>
      <c r="Z20" s="316"/>
      <c r="AA20" s="316"/>
      <c r="AB20" s="316"/>
      <c r="AC20" s="316"/>
      <c r="AD20" s="316">
        <f t="shared" ref="AD20" si="1">IF(AD18=0, "-", SUM(AD19)/AD18)</f>
        <v>0.98464460978312518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7"/>
      <c r="B21" s="848"/>
      <c r="C21" s="848"/>
      <c r="D21" s="848"/>
      <c r="E21" s="848"/>
      <c r="F21" s="968"/>
      <c r="G21" s="314" t="s">
        <v>353</v>
      </c>
      <c r="H21" s="315"/>
      <c r="I21" s="315"/>
      <c r="J21" s="315"/>
      <c r="K21" s="315"/>
      <c r="L21" s="315"/>
      <c r="M21" s="315"/>
      <c r="N21" s="315"/>
      <c r="O21" s="315"/>
      <c r="P21" s="316">
        <f>IF(P19=0, "-", SUM(P19)/SUM(P13,P14))</f>
        <v>0.55769230769230771</v>
      </c>
      <c r="Q21" s="316"/>
      <c r="R21" s="316"/>
      <c r="S21" s="316"/>
      <c r="T21" s="316"/>
      <c r="U21" s="316"/>
      <c r="V21" s="316"/>
      <c r="W21" s="316">
        <f t="shared" ref="W21" si="2">IF(W19=0, "-", SUM(W19)/SUM(W13,W14))</f>
        <v>0.62363636363636354</v>
      </c>
      <c r="X21" s="316"/>
      <c r="Y21" s="316"/>
      <c r="Z21" s="316"/>
      <c r="AA21" s="316"/>
      <c r="AB21" s="316"/>
      <c r="AC21" s="316"/>
      <c r="AD21" s="316">
        <f t="shared" ref="AD21" si="3">IF(AD19=0, "-", SUM(AD19)/SUM(AD13,AD14))</f>
        <v>0.2618539427541815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4" t="s">
        <v>709</v>
      </c>
      <c r="B22" s="975"/>
      <c r="C22" s="975"/>
      <c r="D22" s="975"/>
      <c r="E22" s="975"/>
      <c r="F22" s="976"/>
      <c r="G22" s="970" t="s">
        <v>332</v>
      </c>
      <c r="H22" s="222"/>
      <c r="I22" s="222"/>
      <c r="J22" s="222"/>
      <c r="K22" s="222"/>
      <c r="L22" s="222"/>
      <c r="M22" s="222"/>
      <c r="N22" s="222"/>
      <c r="O22" s="223"/>
      <c r="P22" s="935" t="s">
        <v>707</v>
      </c>
      <c r="Q22" s="222"/>
      <c r="R22" s="222"/>
      <c r="S22" s="222"/>
      <c r="T22" s="222"/>
      <c r="U22" s="222"/>
      <c r="V22" s="223"/>
      <c r="W22" s="935" t="s">
        <v>708</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8.15" customHeight="1" x14ac:dyDescent="0.2">
      <c r="A23" s="977"/>
      <c r="B23" s="978"/>
      <c r="C23" s="978"/>
      <c r="D23" s="978"/>
      <c r="E23" s="978"/>
      <c r="F23" s="979"/>
      <c r="G23" s="971" t="s">
        <v>731</v>
      </c>
      <c r="H23" s="972"/>
      <c r="I23" s="972"/>
      <c r="J23" s="972"/>
      <c r="K23" s="972"/>
      <c r="L23" s="972"/>
      <c r="M23" s="972"/>
      <c r="N23" s="972"/>
      <c r="O23" s="973"/>
      <c r="P23" s="921">
        <v>30.542999999999999</v>
      </c>
      <c r="Q23" s="922"/>
      <c r="R23" s="922"/>
      <c r="S23" s="922"/>
      <c r="T23" s="922"/>
      <c r="U23" s="922"/>
      <c r="V23" s="936"/>
      <c r="W23" s="921">
        <f>0.726+1.271+1.643+8.555+0.843+15.094+1.479+0.472+9.956</f>
        <v>40.039000000000001</v>
      </c>
      <c r="X23" s="922"/>
      <c r="Y23" s="922"/>
      <c r="Z23" s="922"/>
      <c r="AA23" s="922"/>
      <c r="AB23" s="922"/>
      <c r="AC23" s="936"/>
      <c r="AD23" s="984" t="s">
        <v>828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8.15" customHeight="1" x14ac:dyDescent="0.2">
      <c r="A24" s="977"/>
      <c r="B24" s="978"/>
      <c r="C24" s="978"/>
      <c r="D24" s="978"/>
      <c r="E24" s="978"/>
      <c r="F24" s="979"/>
      <c r="G24" s="937" t="s">
        <v>733</v>
      </c>
      <c r="H24" s="938"/>
      <c r="I24" s="938"/>
      <c r="J24" s="938"/>
      <c r="K24" s="938"/>
      <c r="L24" s="938"/>
      <c r="M24" s="938"/>
      <c r="N24" s="938"/>
      <c r="O24" s="939"/>
      <c r="P24" s="658">
        <v>17.335000000000001</v>
      </c>
      <c r="Q24" s="659"/>
      <c r="R24" s="659"/>
      <c r="S24" s="659"/>
      <c r="T24" s="659"/>
      <c r="U24" s="659"/>
      <c r="V24" s="660"/>
      <c r="W24" s="658">
        <f>7.045+10.175</f>
        <v>17.22</v>
      </c>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38.15" customHeight="1" x14ac:dyDescent="0.2">
      <c r="A25" s="977"/>
      <c r="B25" s="978"/>
      <c r="C25" s="978"/>
      <c r="D25" s="978"/>
      <c r="E25" s="978"/>
      <c r="F25" s="979"/>
      <c r="G25" s="937" t="s">
        <v>732</v>
      </c>
      <c r="H25" s="938"/>
      <c r="I25" s="938"/>
      <c r="J25" s="938"/>
      <c r="K25" s="938"/>
      <c r="L25" s="938"/>
      <c r="M25" s="938"/>
      <c r="N25" s="938"/>
      <c r="O25" s="939"/>
      <c r="P25" s="658">
        <v>14.276</v>
      </c>
      <c r="Q25" s="659"/>
      <c r="R25" s="659"/>
      <c r="S25" s="659"/>
      <c r="T25" s="659"/>
      <c r="U25" s="659"/>
      <c r="V25" s="660"/>
      <c r="W25" s="658">
        <v>14.999000000000001</v>
      </c>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38.15" customHeight="1" x14ac:dyDescent="0.2">
      <c r="A26" s="977"/>
      <c r="B26" s="978"/>
      <c r="C26" s="978"/>
      <c r="D26" s="978"/>
      <c r="E26" s="978"/>
      <c r="F26" s="979"/>
      <c r="G26" s="937" t="s">
        <v>734</v>
      </c>
      <c r="H26" s="938"/>
      <c r="I26" s="938"/>
      <c r="J26" s="938"/>
      <c r="K26" s="938"/>
      <c r="L26" s="938"/>
      <c r="M26" s="938"/>
      <c r="N26" s="938"/>
      <c r="O26" s="939"/>
      <c r="P26" s="658">
        <v>12.166</v>
      </c>
      <c r="Q26" s="659"/>
      <c r="R26" s="659"/>
      <c r="S26" s="659"/>
      <c r="T26" s="659"/>
      <c r="U26" s="659"/>
      <c r="V26" s="660"/>
      <c r="W26" s="658">
        <f>37.504+16.32</f>
        <v>53.823999999999998</v>
      </c>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38.15" customHeight="1" x14ac:dyDescent="0.2">
      <c r="A27" s="977"/>
      <c r="B27" s="978"/>
      <c r="C27" s="978"/>
      <c r="D27" s="978"/>
      <c r="E27" s="978"/>
      <c r="F27" s="979"/>
      <c r="G27" s="937" t="s">
        <v>735</v>
      </c>
      <c r="H27" s="938"/>
      <c r="I27" s="938"/>
      <c r="J27" s="938"/>
      <c r="K27" s="938"/>
      <c r="L27" s="938"/>
      <c r="M27" s="938"/>
      <c r="N27" s="938"/>
      <c r="O27" s="939"/>
      <c r="P27" s="658">
        <v>0.86899999999999999</v>
      </c>
      <c r="Q27" s="659"/>
      <c r="R27" s="659"/>
      <c r="S27" s="659"/>
      <c r="T27" s="659"/>
      <c r="U27" s="659"/>
      <c r="V27" s="660"/>
      <c r="W27" s="658">
        <f>3.094+0.869</f>
        <v>3.9630000000000001</v>
      </c>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38.15" customHeight="1" x14ac:dyDescent="0.2">
      <c r="A28" s="977"/>
      <c r="B28" s="978"/>
      <c r="C28" s="978"/>
      <c r="D28" s="978"/>
      <c r="E28" s="978"/>
      <c r="F28" s="979"/>
      <c r="G28" s="940" t="s">
        <v>336</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38.15" customHeight="1" thickBot="1" x14ac:dyDescent="0.25">
      <c r="A29" s="980"/>
      <c r="B29" s="981"/>
      <c r="C29" s="981"/>
      <c r="D29" s="981"/>
      <c r="E29" s="981"/>
      <c r="F29" s="982"/>
      <c r="G29" s="943" t="s">
        <v>333</v>
      </c>
      <c r="H29" s="944"/>
      <c r="I29" s="944"/>
      <c r="J29" s="944"/>
      <c r="K29" s="944"/>
      <c r="L29" s="944"/>
      <c r="M29" s="944"/>
      <c r="N29" s="944"/>
      <c r="O29" s="945"/>
      <c r="P29" s="658">
        <f>AK13</f>
        <v>75.188999999999993</v>
      </c>
      <c r="Q29" s="659"/>
      <c r="R29" s="659"/>
      <c r="S29" s="659"/>
      <c r="T29" s="659"/>
      <c r="U29" s="659"/>
      <c r="V29" s="660"/>
      <c r="W29" s="953">
        <f>AR13</f>
        <v>130.04499999999999</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2">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6" t="s">
        <v>412</v>
      </c>
      <c r="AJ30" s="916"/>
      <c r="AK30" s="916"/>
      <c r="AL30" s="856"/>
      <c r="AM30" s="916" t="s">
        <v>509</v>
      </c>
      <c r="AN30" s="916"/>
      <c r="AO30" s="916"/>
      <c r="AP30" s="856"/>
      <c r="AQ30" s="768" t="s">
        <v>232</v>
      </c>
      <c r="AR30" s="769"/>
      <c r="AS30" s="769"/>
      <c r="AT30" s="770"/>
      <c r="AU30" s="775" t="s">
        <v>134</v>
      </c>
      <c r="AV30" s="775"/>
      <c r="AW30" s="775"/>
      <c r="AX30" s="918"/>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807</v>
      </c>
      <c r="AR31" s="201"/>
      <c r="AS31" s="136" t="s">
        <v>233</v>
      </c>
      <c r="AT31" s="137"/>
      <c r="AU31" s="200" t="s">
        <v>807</v>
      </c>
      <c r="AV31" s="200"/>
      <c r="AW31" s="395" t="s">
        <v>179</v>
      </c>
      <c r="AX31" s="396"/>
    </row>
    <row r="32" spans="1:50" ht="23.25" customHeight="1" x14ac:dyDescent="0.2">
      <c r="A32" s="400"/>
      <c r="B32" s="398"/>
      <c r="C32" s="398"/>
      <c r="D32" s="398"/>
      <c r="E32" s="398"/>
      <c r="F32" s="399"/>
      <c r="G32" s="566" t="s">
        <v>807</v>
      </c>
      <c r="H32" s="567"/>
      <c r="I32" s="567"/>
      <c r="J32" s="567"/>
      <c r="K32" s="567"/>
      <c r="L32" s="567"/>
      <c r="M32" s="567"/>
      <c r="N32" s="567"/>
      <c r="O32" s="568"/>
      <c r="P32" s="108" t="s">
        <v>807</v>
      </c>
      <c r="Q32" s="108"/>
      <c r="R32" s="108"/>
      <c r="S32" s="108"/>
      <c r="T32" s="108"/>
      <c r="U32" s="108"/>
      <c r="V32" s="108"/>
      <c r="W32" s="108"/>
      <c r="X32" s="109"/>
      <c r="Y32" s="473" t="s">
        <v>12</v>
      </c>
      <c r="Z32" s="533"/>
      <c r="AA32" s="534"/>
      <c r="AB32" s="463" t="s">
        <v>807</v>
      </c>
      <c r="AC32" s="463"/>
      <c r="AD32" s="463"/>
      <c r="AE32" s="218" t="s">
        <v>807</v>
      </c>
      <c r="AF32" s="219"/>
      <c r="AG32" s="219"/>
      <c r="AH32" s="220"/>
      <c r="AI32" s="218" t="s">
        <v>729</v>
      </c>
      <c r="AJ32" s="219"/>
      <c r="AK32" s="219"/>
      <c r="AL32" s="220"/>
      <c r="AM32" s="218" t="s">
        <v>729</v>
      </c>
      <c r="AN32" s="219"/>
      <c r="AO32" s="219"/>
      <c r="AP32" s="220"/>
      <c r="AQ32" s="336" t="s">
        <v>729</v>
      </c>
      <c r="AR32" s="208"/>
      <c r="AS32" s="208"/>
      <c r="AT32" s="337"/>
      <c r="AU32" s="218" t="s">
        <v>729</v>
      </c>
      <c r="AV32" s="219"/>
      <c r="AW32" s="219"/>
      <c r="AX32" s="221"/>
    </row>
    <row r="33" spans="1:51" ht="23.25" customHeight="1" x14ac:dyDescent="0.2">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807</v>
      </c>
      <c r="AC33" s="525"/>
      <c r="AD33" s="525"/>
      <c r="AE33" s="218" t="s">
        <v>729</v>
      </c>
      <c r="AF33" s="219"/>
      <c r="AG33" s="219"/>
      <c r="AH33" s="220"/>
      <c r="AI33" s="218" t="s">
        <v>729</v>
      </c>
      <c r="AJ33" s="219"/>
      <c r="AK33" s="219"/>
      <c r="AL33" s="220"/>
      <c r="AM33" s="218" t="s">
        <v>729</v>
      </c>
      <c r="AN33" s="219"/>
      <c r="AO33" s="219"/>
      <c r="AP33" s="220"/>
      <c r="AQ33" s="336" t="s">
        <v>729</v>
      </c>
      <c r="AR33" s="208"/>
      <c r="AS33" s="208"/>
      <c r="AT33" s="337"/>
      <c r="AU33" s="218" t="s">
        <v>729</v>
      </c>
      <c r="AV33" s="219"/>
      <c r="AW33" s="219"/>
      <c r="AX33" s="221"/>
    </row>
    <row r="34" spans="1:51" ht="23.25" customHeight="1" x14ac:dyDescent="0.2">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729</v>
      </c>
      <c r="AF34" s="219"/>
      <c r="AG34" s="219"/>
      <c r="AH34" s="220"/>
      <c r="AI34" s="218" t="s">
        <v>729</v>
      </c>
      <c r="AJ34" s="219"/>
      <c r="AK34" s="219"/>
      <c r="AL34" s="220"/>
      <c r="AM34" s="218" t="s">
        <v>729</v>
      </c>
      <c r="AN34" s="219"/>
      <c r="AO34" s="219"/>
      <c r="AP34" s="220"/>
      <c r="AQ34" s="336" t="s">
        <v>729</v>
      </c>
      <c r="AR34" s="208"/>
      <c r="AS34" s="208"/>
      <c r="AT34" s="337"/>
      <c r="AU34" s="218" t="s">
        <v>729</v>
      </c>
      <c r="AV34" s="219"/>
      <c r="AW34" s="219"/>
      <c r="AX34" s="221"/>
    </row>
    <row r="35" spans="1:51" ht="19.5" customHeight="1" x14ac:dyDescent="0.2">
      <c r="A35" s="228" t="s">
        <v>380</v>
      </c>
      <c r="B35" s="229"/>
      <c r="C35" s="229"/>
      <c r="D35" s="229"/>
      <c r="E35" s="229"/>
      <c r="F35" s="230"/>
      <c r="G35" s="234" t="s">
        <v>807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11"/>
      <c r="AY37">
        <f>COUNTA($G$39)</f>
        <v>0</v>
      </c>
    </row>
    <row r="38" spans="1:51" ht="18.75" hidden="1"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2">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11"/>
      <c r="AY44">
        <f>COUNTA($G$46)</f>
        <v>0</v>
      </c>
    </row>
    <row r="45" spans="1:51" ht="18.75" hidden="1"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2">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2">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2">
      <c r="A78" s="329" t="s">
        <v>383</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c r="AS79" s="273"/>
      <c r="AT79" s="274"/>
      <c r="AU79" s="274"/>
      <c r="AV79" s="274"/>
      <c r="AW79" s="274"/>
      <c r="AX79" s="969"/>
      <c r="AY79">
        <f>COUNTIF($AR$79,"☑")</f>
        <v>0</v>
      </c>
    </row>
    <row r="80" spans="1:51" ht="18.75" customHeight="1" x14ac:dyDescent="0.2">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4" customHeight="1" x14ac:dyDescent="0.2">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32.65" customHeight="1" x14ac:dyDescent="0.2">
      <c r="A82" s="863"/>
      <c r="B82" s="529"/>
      <c r="C82" s="427"/>
      <c r="D82" s="427"/>
      <c r="E82" s="427"/>
      <c r="F82" s="428"/>
      <c r="G82" s="677" t="s">
        <v>737</v>
      </c>
      <c r="H82" s="677"/>
      <c r="I82" s="677"/>
      <c r="J82" s="677"/>
      <c r="K82" s="677"/>
      <c r="L82" s="677"/>
      <c r="M82" s="677"/>
      <c r="N82" s="677"/>
      <c r="O82" s="677"/>
      <c r="P82" s="677"/>
      <c r="Q82" s="677"/>
      <c r="R82" s="677"/>
      <c r="S82" s="677"/>
      <c r="T82" s="677"/>
      <c r="U82" s="677"/>
      <c r="V82" s="677"/>
      <c r="W82" s="677"/>
      <c r="X82" s="677"/>
      <c r="Y82" s="677"/>
      <c r="Z82" s="677"/>
      <c r="AA82" s="678"/>
      <c r="AB82" s="882" t="s">
        <v>814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26.15" customHeight="1" x14ac:dyDescent="0.2">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27" customHeight="1" x14ac:dyDescent="0.2">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2">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2">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717</v>
      </c>
      <c r="AR86" s="200"/>
      <c r="AS86" s="136" t="s">
        <v>233</v>
      </c>
      <c r="AT86" s="137"/>
      <c r="AU86" s="200" t="s">
        <v>717</v>
      </c>
      <c r="AV86" s="200"/>
      <c r="AW86" s="395" t="s">
        <v>179</v>
      </c>
      <c r="AX86" s="396"/>
      <c r="AY86">
        <f t="shared" si="10"/>
        <v>1</v>
      </c>
      <c r="AZ86" s="10"/>
      <c r="BA86" s="10"/>
      <c r="BB86" s="10"/>
      <c r="BC86" s="10"/>
      <c r="BD86" s="10"/>
      <c r="BE86" s="10"/>
      <c r="BF86" s="10"/>
      <c r="BG86" s="10"/>
      <c r="BH86" s="10"/>
    </row>
    <row r="87" spans="1:60" ht="23.25" customHeight="1" x14ac:dyDescent="0.2">
      <c r="A87" s="863"/>
      <c r="B87" s="427"/>
      <c r="C87" s="427"/>
      <c r="D87" s="427"/>
      <c r="E87" s="427"/>
      <c r="F87" s="428"/>
      <c r="G87" s="107" t="s">
        <v>718</v>
      </c>
      <c r="H87" s="108"/>
      <c r="I87" s="108"/>
      <c r="J87" s="108"/>
      <c r="K87" s="108"/>
      <c r="L87" s="108"/>
      <c r="M87" s="108"/>
      <c r="N87" s="108"/>
      <c r="O87" s="109"/>
      <c r="P87" s="108" t="s">
        <v>719</v>
      </c>
      <c r="Q87" s="516"/>
      <c r="R87" s="516"/>
      <c r="S87" s="516"/>
      <c r="T87" s="516"/>
      <c r="U87" s="516"/>
      <c r="V87" s="516"/>
      <c r="W87" s="516"/>
      <c r="X87" s="517"/>
      <c r="Y87" s="563" t="s">
        <v>62</v>
      </c>
      <c r="Z87" s="564"/>
      <c r="AA87" s="565"/>
      <c r="AB87" s="463" t="s">
        <v>720</v>
      </c>
      <c r="AC87" s="463"/>
      <c r="AD87" s="463"/>
      <c r="AE87" s="218">
        <v>14695</v>
      </c>
      <c r="AF87" s="219"/>
      <c r="AG87" s="219"/>
      <c r="AH87" s="219"/>
      <c r="AI87" s="218">
        <v>14516</v>
      </c>
      <c r="AJ87" s="219"/>
      <c r="AK87" s="219"/>
      <c r="AL87" s="219"/>
      <c r="AM87" s="218">
        <v>17911</v>
      </c>
      <c r="AN87" s="219"/>
      <c r="AO87" s="219"/>
      <c r="AP87" s="219"/>
      <c r="AQ87" s="336" t="s">
        <v>717</v>
      </c>
      <c r="AR87" s="208"/>
      <c r="AS87" s="208"/>
      <c r="AT87" s="337"/>
      <c r="AU87" s="219" t="s">
        <v>717</v>
      </c>
      <c r="AV87" s="219"/>
      <c r="AW87" s="219"/>
      <c r="AX87" s="221"/>
      <c r="AY87">
        <f t="shared" si="10"/>
        <v>1</v>
      </c>
    </row>
    <row r="88" spans="1:60" ht="23.25" customHeight="1" x14ac:dyDescent="0.2">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717</v>
      </c>
      <c r="AC88" s="525"/>
      <c r="AD88" s="525"/>
      <c r="AE88" s="218" t="s">
        <v>717</v>
      </c>
      <c r="AF88" s="219"/>
      <c r="AG88" s="219"/>
      <c r="AH88" s="219"/>
      <c r="AI88" s="218" t="s">
        <v>717</v>
      </c>
      <c r="AJ88" s="219"/>
      <c r="AK88" s="219"/>
      <c r="AL88" s="219"/>
      <c r="AM88" s="218" t="s">
        <v>717</v>
      </c>
      <c r="AN88" s="219"/>
      <c r="AO88" s="219"/>
      <c r="AP88" s="219"/>
      <c r="AQ88" s="336" t="s">
        <v>717</v>
      </c>
      <c r="AR88" s="208"/>
      <c r="AS88" s="208"/>
      <c r="AT88" s="337"/>
      <c r="AU88" s="219" t="s">
        <v>717</v>
      </c>
      <c r="AV88" s="219"/>
      <c r="AW88" s="219"/>
      <c r="AX88" s="221"/>
      <c r="AY88">
        <f t="shared" si="10"/>
        <v>1</v>
      </c>
      <c r="AZ88" s="10"/>
      <c r="BA88" s="10"/>
      <c r="BB88" s="10"/>
      <c r="BC88" s="10"/>
    </row>
    <row r="89" spans="1:60" ht="23.25" customHeigh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t="s">
        <v>717</v>
      </c>
      <c r="AF89" s="226"/>
      <c r="AG89" s="226"/>
      <c r="AH89" s="226"/>
      <c r="AI89" s="225" t="s">
        <v>717</v>
      </c>
      <c r="AJ89" s="226"/>
      <c r="AK89" s="226"/>
      <c r="AL89" s="226"/>
      <c r="AM89" s="225" t="s">
        <v>717</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customHeight="1" x14ac:dyDescent="0.2">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1</v>
      </c>
    </row>
    <row r="91" spans="1:60" ht="18.75" customHeight="1" x14ac:dyDescent="0.2">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t="s">
        <v>730</v>
      </c>
      <c r="AR91" s="200"/>
      <c r="AS91" s="136" t="s">
        <v>233</v>
      </c>
      <c r="AT91" s="137"/>
      <c r="AU91" s="200" t="s">
        <v>730</v>
      </c>
      <c r="AV91" s="200"/>
      <c r="AW91" s="395" t="s">
        <v>179</v>
      </c>
      <c r="AX91" s="396"/>
      <c r="AY91">
        <f>$AY$90</f>
        <v>1</v>
      </c>
      <c r="AZ91" s="10"/>
      <c r="BA91" s="10"/>
      <c r="BB91" s="10"/>
      <c r="BC91" s="10"/>
    </row>
    <row r="92" spans="1:60" ht="23.25" customHeight="1" x14ac:dyDescent="0.2">
      <c r="A92" s="863"/>
      <c r="B92" s="427"/>
      <c r="C92" s="427"/>
      <c r="D92" s="427"/>
      <c r="E92" s="427"/>
      <c r="F92" s="428"/>
      <c r="G92" s="107" t="s">
        <v>815</v>
      </c>
      <c r="H92" s="108"/>
      <c r="I92" s="108"/>
      <c r="J92" s="108"/>
      <c r="K92" s="108"/>
      <c r="L92" s="108"/>
      <c r="M92" s="108"/>
      <c r="N92" s="108"/>
      <c r="O92" s="109"/>
      <c r="P92" s="108" t="s">
        <v>803</v>
      </c>
      <c r="Q92" s="516"/>
      <c r="R92" s="516"/>
      <c r="S92" s="516"/>
      <c r="T92" s="516"/>
      <c r="U92" s="516"/>
      <c r="V92" s="516"/>
      <c r="W92" s="516"/>
      <c r="X92" s="517"/>
      <c r="Y92" s="563" t="s">
        <v>62</v>
      </c>
      <c r="Z92" s="564"/>
      <c r="AA92" s="565"/>
      <c r="AB92" s="463" t="s">
        <v>14</v>
      </c>
      <c r="AC92" s="463"/>
      <c r="AD92" s="463"/>
      <c r="AE92" s="218">
        <v>82.1</v>
      </c>
      <c r="AF92" s="219"/>
      <c r="AG92" s="219"/>
      <c r="AH92" s="219"/>
      <c r="AI92" s="218">
        <v>91.6</v>
      </c>
      <c r="AJ92" s="219"/>
      <c r="AK92" s="219"/>
      <c r="AL92" s="219"/>
      <c r="AM92" s="218" t="s">
        <v>730</v>
      </c>
      <c r="AN92" s="219"/>
      <c r="AO92" s="219"/>
      <c r="AP92" s="219"/>
      <c r="AQ92" s="336" t="s">
        <v>730</v>
      </c>
      <c r="AR92" s="208"/>
      <c r="AS92" s="208"/>
      <c r="AT92" s="337"/>
      <c r="AU92" s="219" t="s">
        <v>730</v>
      </c>
      <c r="AV92" s="219"/>
      <c r="AW92" s="219"/>
      <c r="AX92" s="221"/>
      <c r="AY92">
        <f t="shared" ref="AY92:AY94" si="11">$AY$90</f>
        <v>1</v>
      </c>
      <c r="AZ92" s="10"/>
      <c r="BA92" s="10"/>
      <c r="BB92" s="10"/>
      <c r="BC92" s="10"/>
      <c r="BD92" s="10"/>
      <c r="BE92" s="10"/>
      <c r="BF92" s="10"/>
      <c r="BG92" s="10"/>
      <c r="BH92" s="10"/>
    </row>
    <row r="93" spans="1:60" ht="23.25" customHeight="1" x14ac:dyDescent="0.2">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t="s">
        <v>730</v>
      </c>
      <c r="AC93" s="525"/>
      <c r="AD93" s="525"/>
      <c r="AE93" s="218" t="s">
        <v>730</v>
      </c>
      <c r="AF93" s="219"/>
      <c r="AG93" s="219"/>
      <c r="AH93" s="219"/>
      <c r="AI93" s="218" t="s">
        <v>730</v>
      </c>
      <c r="AJ93" s="219"/>
      <c r="AK93" s="219"/>
      <c r="AL93" s="219"/>
      <c r="AM93" s="218" t="s">
        <v>730</v>
      </c>
      <c r="AN93" s="219"/>
      <c r="AO93" s="219"/>
      <c r="AP93" s="219"/>
      <c r="AQ93" s="336" t="s">
        <v>730</v>
      </c>
      <c r="AR93" s="208"/>
      <c r="AS93" s="208"/>
      <c r="AT93" s="337"/>
      <c r="AU93" s="219" t="s">
        <v>730</v>
      </c>
      <c r="AV93" s="219"/>
      <c r="AW93" s="219"/>
      <c r="AX93" s="221"/>
      <c r="AY93">
        <f t="shared" si="11"/>
        <v>1</v>
      </c>
    </row>
    <row r="94" spans="1:60" ht="23.25" customHeight="1" thickBot="1" x14ac:dyDescent="0.2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t="s">
        <v>730</v>
      </c>
      <c r="AF94" s="226"/>
      <c r="AG94" s="226"/>
      <c r="AH94" s="226"/>
      <c r="AI94" s="225" t="s">
        <v>730</v>
      </c>
      <c r="AJ94" s="226"/>
      <c r="AK94" s="226"/>
      <c r="AL94" s="226"/>
      <c r="AM94" s="225" t="s">
        <v>730</v>
      </c>
      <c r="AN94" s="226"/>
      <c r="AO94" s="226"/>
      <c r="AP94" s="226"/>
      <c r="AQ94" s="336" t="s">
        <v>730</v>
      </c>
      <c r="AR94" s="208"/>
      <c r="AS94" s="208"/>
      <c r="AT94" s="337"/>
      <c r="AU94" s="219" t="s">
        <v>730</v>
      </c>
      <c r="AV94" s="219"/>
      <c r="AW94" s="219"/>
      <c r="AX94" s="221"/>
      <c r="AY94">
        <f t="shared" si="11"/>
        <v>1</v>
      </c>
      <c r="AZ94" s="10"/>
      <c r="BA94" s="10"/>
      <c r="BB94" s="10"/>
      <c r="BC94" s="10"/>
    </row>
    <row r="95" spans="1:60" ht="18.75" hidden="1" customHeight="1" x14ac:dyDescent="0.2">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2">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2">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2">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543</v>
      </c>
      <c r="AV100" s="318"/>
      <c r="AW100" s="318"/>
      <c r="AX100" s="320"/>
    </row>
    <row r="101" spans="1:60" ht="32" customHeight="1" x14ac:dyDescent="0.2">
      <c r="A101" s="421"/>
      <c r="B101" s="422"/>
      <c r="C101" s="422"/>
      <c r="D101" s="422"/>
      <c r="E101" s="422"/>
      <c r="F101" s="423"/>
      <c r="G101" s="108" t="s">
        <v>816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738</v>
      </c>
      <c r="AC101" s="463"/>
      <c r="AD101" s="463"/>
      <c r="AE101" s="282">
        <v>2</v>
      </c>
      <c r="AF101" s="282"/>
      <c r="AG101" s="282"/>
      <c r="AH101" s="282"/>
      <c r="AI101" s="282">
        <v>2</v>
      </c>
      <c r="AJ101" s="282"/>
      <c r="AK101" s="282"/>
      <c r="AL101" s="282"/>
      <c r="AM101" s="282">
        <v>3</v>
      </c>
      <c r="AN101" s="282"/>
      <c r="AO101" s="282"/>
      <c r="AP101" s="282"/>
      <c r="AQ101" s="282" t="s">
        <v>806</v>
      </c>
      <c r="AR101" s="282"/>
      <c r="AS101" s="282"/>
      <c r="AT101" s="282"/>
      <c r="AU101" s="218" t="s">
        <v>730</v>
      </c>
      <c r="AV101" s="219"/>
      <c r="AW101" s="219"/>
      <c r="AX101" s="221"/>
    </row>
    <row r="102" spans="1:60" ht="31.4" customHeight="1" x14ac:dyDescent="0.2">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738</v>
      </c>
      <c r="AC102" s="463"/>
      <c r="AD102" s="463"/>
      <c r="AE102" s="282">
        <v>1</v>
      </c>
      <c r="AF102" s="282"/>
      <c r="AG102" s="282"/>
      <c r="AH102" s="282"/>
      <c r="AI102" s="282">
        <v>1</v>
      </c>
      <c r="AJ102" s="282"/>
      <c r="AK102" s="282"/>
      <c r="AL102" s="282"/>
      <c r="AM102" s="282">
        <v>2</v>
      </c>
      <c r="AN102" s="282"/>
      <c r="AO102" s="282"/>
      <c r="AP102" s="282"/>
      <c r="AQ102" s="282">
        <v>2</v>
      </c>
      <c r="AR102" s="282"/>
      <c r="AS102" s="282"/>
      <c r="AT102" s="282"/>
      <c r="AU102" s="225" t="s">
        <v>730</v>
      </c>
      <c r="AV102" s="226"/>
      <c r="AW102" s="226"/>
      <c r="AX102" s="321"/>
    </row>
    <row r="103" spans="1:60" ht="31.5" customHeight="1" x14ac:dyDescent="0.2">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2">
      <c r="A104" s="421"/>
      <c r="B104" s="422"/>
      <c r="C104" s="422"/>
      <c r="D104" s="422"/>
      <c r="E104" s="422"/>
      <c r="F104" s="423"/>
      <c r="G104" s="108" t="s">
        <v>721</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738</v>
      </c>
      <c r="AC104" s="548"/>
      <c r="AD104" s="549"/>
      <c r="AE104" s="282">
        <v>665</v>
      </c>
      <c r="AF104" s="282"/>
      <c r="AG104" s="282"/>
      <c r="AH104" s="282"/>
      <c r="AI104" s="282">
        <v>635</v>
      </c>
      <c r="AJ104" s="282"/>
      <c r="AK104" s="282"/>
      <c r="AL104" s="282"/>
      <c r="AM104" s="282">
        <v>609</v>
      </c>
      <c r="AN104" s="282"/>
      <c r="AO104" s="282"/>
      <c r="AP104" s="282"/>
      <c r="AQ104" s="282" t="s">
        <v>767</v>
      </c>
      <c r="AR104" s="282"/>
      <c r="AS104" s="282"/>
      <c r="AT104" s="282"/>
      <c r="AU104" s="282" t="s">
        <v>730</v>
      </c>
      <c r="AV104" s="282"/>
      <c r="AW104" s="282"/>
      <c r="AX104" s="283"/>
      <c r="AY104">
        <f>$AY$103</f>
        <v>1</v>
      </c>
    </row>
    <row r="105" spans="1:60" ht="23.25" customHeight="1" x14ac:dyDescent="0.2">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738</v>
      </c>
      <c r="AC105" s="471"/>
      <c r="AD105" s="472"/>
      <c r="AE105" s="282" t="s">
        <v>730</v>
      </c>
      <c r="AF105" s="282"/>
      <c r="AG105" s="282"/>
      <c r="AH105" s="282"/>
      <c r="AI105" s="282" t="s">
        <v>730</v>
      </c>
      <c r="AJ105" s="282"/>
      <c r="AK105" s="282"/>
      <c r="AL105" s="282"/>
      <c r="AM105" s="282" t="s">
        <v>767</v>
      </c>
      <c r="AN105" s="282"/>
      <c r="AO105" s="282"/>
      <c r="AP105" s="282"/>
      <c r="AQ105" s="282" t="s">
        <v>767</v>
      </c>
      <c r="AR105" s="282"/>
      <c r="AS105" s="282"/>
      <c r="AT105" s="282"/>
      <c r="AU105" s="282" t="s">
        <v>730</v>
      </c>
      <c r="AV105" s="282"/>
      <c r="AW105" s="282"/>
      <c r="AX105" s="283"/>
      <c r="AY105">
        <f>$AY$103</f>
        <v>1</v>
      </c>
    </row>
    <row r="106" spans="1:60" ht="31.5" hidden="1" customHeight="1" x14ac:dyDescent="0.2">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2">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2">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2">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544</v>
      </c>
      <c r="AR115" s="593"/>
      <c r="AS115" s="593"/>
      <c r="AT115" s="593"/>
      <c r="AU115" s="593"/>
      <c r="AV115" s="593"/>
      <c r="AW115" s="593"/>
      <c r="AX115" s="594"/>
    </row>
    <row r="116" spans="1:51" ht="23.25" customHeight="1" x14ac:dyDescent="0.2">
      <c r="A116" s="438"/>
      <c r="B116" s="439"/>
      <c r="C116" s="439"/>
      <c r="D116" s="439"/>
      <c r="E116" s="439"/>
      <c r="F116" s="440"/>
      <c r="G116" s="390" t="s">
        <v>722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739</v>
      </c>
      <c r="AC116" s="465"/>
      <c r="AD116" s="466"/>
      <c r="AE116" s="282">
        <v>4</v>
      </c>
      <c r="AF116" s="282"/>
      <c r="AG116" s="282"/>
      <c r="AH116" s="282"/>
      <c r="AI116" s="282">
        <v>2</v>
      </c>
      <c r="AJ116" s="282"/>
      <c r="AK116" s="282"/>
      <c r="AL116" s="282"/>
      <c r="AM116" s="282">
        <v>4.7</v>
      </c>
      <c r="AN116" s="282"/>
      <c r="AO116" s="282"/>
      <c r="AP116" s="282"/>
      <c r="AQ116" s="218" t="s">
        <v>730</v>
      </c>
      <c r="AR116" s="219"/>
      <c r="AS116" s="219"/>
      <c r="AT116" s="219"/>
      <c r="AU116" s="219"/>
      <c r="AV116" s="219"/>
      <c r="AW116" s="219"/>
      <c r="AX116" s="221"/>
    </row>
    <row r="117" spans="1:51" ht="27.5"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740</v>
      </c>
      <c r="AC117" s="475"/>
      <c r="AD117" s="476"/>
      <c r="AE117" s="553" t="s">
        <v>741</v>
      </c>
      <c r="AF117" s="553"/>
      <c r="AG117" s="553"/>
      <c r="AH117" s="553"/>
      <c r="AI117" s="553" t="s">
        <v>742</v>
      </c>
      <c r="AJ117" s="553"/>
      <c r="AK117" s="553"/>
      <c r="AL117" s="553"/>
      <c r="AM117" s="553" t="s">
        <v>804</v>
      </c>
      <c r="AN117" s="553"/>
      <c r="AO117" s="553"/>
      <c r="AP117" s="553"/>
      <c r="AQ117" s="553" t="s">
        <v>730</v>
      </c>
      <c r="AR117" s="553"/>
      <c r="AS117" s="553"/>
      <c r="AT117" s="553"/>
      <c r="AU117" s="553"/>
      <c r="AV117" s="553"/>
      <c r="AW117" s="553"/>
      <c r="AX117" s="554"/>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544</v>
      </c>
      <c r="AR118" s="593"/>
      <c r="AS118" s="593"/>
      <c r="AT118" s="593"/>
      <c r="AU118" s="593"/>
      <c r="AV118" s="593"/>
      <c r="AW118" s="593"/>
      <c r="AX118" s="594"/>
      <c r="AY118" s="92">
        <f>IF(SUBSTITUTE(SUBSTITUTE($G$119,"／",""),"　","")="",0,1)</f>
        <v>0</v>
      </c>
    </row>
    <row r="119" spans="1:51" ht="23.25" hidden="1" customHeight="1" x14ac:dyDescent="0.2">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544</v>
      </c>
      <c r="AR121" s="593"/>
      <c r="AS121" s="593"/>
      <c r="AT121" s="593"/>
      <c r="AU121" s="593"/>
      <c r="AV121" s="593"/>
      <c r="AW121" s="593"/>
      <c r="AX121" s="594"/>
      <c r="AY121" s="92">
        <f>IF(SUBSTITUTE(SUBSTITUTE($G$122,"／",""),"　","")="",0,1)</f>
        <v>0</v>
      </c>
    </row>
    <row r="122" spans="1:51" ht="23.25" hidden="1" customHeight="1" x14ac:dyDescent="0.2">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544</v>
      </c>
      <c r="AR124" s="593"/>
      <c r="AS124" s="593"/>
      <c r="AT124" s="593"/>
      <c r="AU124" s="593"/>
      <c r="AV124" s="593"/>
      <c r="AW124" s="593"/>
      <c r="AX124" s="594"/>
      <c r="AY124" s="92">
        <f>IF(SUBSTITUTE(SUBSTITUTE($G$125,"／",""),"　","")="",0,1)</f>
        <v>0</v>
      </c>
    </row>
    <row r="125" spans="1:51" ht="23.25" hidden="1" customHeight="1" x14ac:dyDescent="0.2">
      <c r="A125" s="438"/>
      <c r="B125" s="439"/>
      <c r="C125" s="439"/>
      <c r="D125" s="439"/>
      <c r="E125" s="439"/>
      <c r="F125" s="440"/>
      <c r="G125" s="390" t="s">
        <v>540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390</v>
      </c>
      <c r="AF127" s="247"/>
      <c r="AG127" s="247"/>
      <c r="AH127" s="247"/>
      <c r="AI127" s="247" t="s">
        <v>412</v>
      </c>
      <c r="AJ127" s="247"/>
      <c r="AK127" s="247"/>
      <c r="AL127" s="247"/>
      <c r="AM127" s="247" t="s">
        <v>509</v>
      </c>
      <c r="AN127" s="247"/>
      <c r="AO127" s="247"/>
      <c r="AP127" s="247"/>
      <c r="AQ127" s="592" t="s">
        <v>544</v>
      </c>
      <c r="AR127" s="593"/>
      <c r="AS127" s="593"/>
      <c r="AT127" s="593"/>
      <c r="AU127" s="593"/>
      <c r="AV127" s="593"/>
      <c r="AW127" s="593"/>
      <c r="AX127" s="594"/>
      <c r="AY127" s="92">
        <f>IF(SUBSTITUTE(SUBSTITUTE($G$128,"／",""),"　","")="",0,1)</f>
        <v>0</v>
      </c>
    </row>
    <row r="128" spans="1:51" ht="23.25" hidden="1" customHeight="1" x14ac:dyDescent="0.2">
      <c r="A128" s="438"/>
      <c r="B128" s="439"/>
      <c r="C128" s="439"/>
      <c r="D128" s="439"/>
      <c r="E128" s="439"/>
      <c r="F128" s="440"/>
      <c r="G128" s="390" t="s">
        <v>541</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25.15" customHeight="1" x14ac:dyDescent="0.2">
      <c r="A130" s="189" t="s">
        <v>405</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15" customHeight="1" x14ac:dyDescent="0.2">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0.149999999999999" customHeight="1" x14ac:dyDescent="0.2">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20.149999999999999"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6"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6"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725</v>
      </c>
      <c r="H154" s="108"/>
      <c r="I154" s="108"/>
      <c r="J154" s="108"/>
      <c r="K154" s="108"/>
      <c r="L154" s="108"/>
      <c r="M154" s="108"/>
      <c r="N154" s="108"/>
      <c r="O154" s="108"/>
      <c r="P154" s="109"/>
      <c r="Q154" s="128" t="s">
        <v>743</v>
      </c>
      <c r="R154" s="108"/>
      <c r="S154" s="108"/>
      <c r="T154" s="108"/>
      <c r="U154" s="108"/>
      <c r="V154" s="108"/>
      <c r="W154" s="108"/>
      <c r="X154" s="108"/>
      <c r="Y154" s="108"/>
      <c r="Z154" s="108"/>
      <c r="AA154" s="290"/>
      <c r="AB154" s="144" t="s">
        <v>726</v>
      </c>
      <c r="AC154" s="145"/>
      <c r="AD154" s="145"/>
      <c r="AE154" s="150" t="s">
        <v>743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7.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8"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3.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1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16"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17.5" customHeight="1" x14ac:dyDescent="0.2">
      <c r="A161" s="190"/>
      <c r="B161" s="187"/>
      <c r="C161" s="181"/>
      <c r="D161" s="187"/>
      <c r="E161" s="181"/>
      <c r="F161" s="182"/>
      <c r="G161" s="107" t="s">
        <v>727</v>
      </c>
      <c r="H161" s="108"/>
      <c r="I161" s="108"/>
      <c r="J161" s="108"/>
      <c r="K161" s="108"/>
      <c r="L161" s="108"/>
      <c r="M161" s="108"/>
      <c r="N161" s="108"/>
      <c r="O161" s="108"/>
      <c r="P161" s="109"/>
      <c r="Q161" s="128" t="s">
        <v>728</v>
      </c>
      <c r="R161" s="108"/>
      <c r="S161" s="108"/>
      <c r="T161" s="108"/>
      <c r="U161" s="108"/>
      <c r="V161" s="108"/>
      <c r="W161" s="108"/>
      <c r="X161" s="108"/>
      <c r="Y161" s="108"/>
      <c r="Z161" s="108"/>
      <c r="AA161" s="290"/>
      <c r="AB161" s="144" t="s">
        <v>726</v>
      </c>
      <c r="AC161" s="145"/>
      <c r="AD161" s="145"/>
      <c r="AE161" s="150" t="s">
        <v>744</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14.5"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25.5"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51.5"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822</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46"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5.1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817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673</v>
      </c>
      <c r="D430" s="933"/>
      <c r="E430" s="175" t="s">
        <v>399</v>
      </c>
      <c r="F430" s="896"/>
      <c r="G430" s="897" t="s">
        <v>252</v>
      </c>
      <c r="H430" s="126"/>
      <c r="I430" s="126"/>
      <c r="J430" s="898" t="s">
        <v>729</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730</v>
      </c>
      <c r="AF432" s="201"/>
      <c r="AG432" s="136" t="s">
        <v>233</v>
      </c>
      <c r="AH432" s="137"/>
      <c r="AI432" s="335"/>
      <c r="AJ432" s="335"/>
      <c r="AK432" s="335"/>
      <c r="AL432" s="157"/>
      <c r="AM432" s="335"/>
      <c r="AN432" s="335"/>
      <c r="AO432" s="335"/>
      <c r="AP432" s="157"/>
      <c r="AQ432" s="250" t="s">
        <v>730</v>
      </c>
      <c r="AR432" s="201"/>
      <c r="AS432" s="136" t="s">
        <v>233</v>
      </c>
      <c r="AT432" s="137"/>
      <c r="AU432" s="201" t="s">
        <v>730</v>
      </c>
      <c r="AV432" s="201"/>
      <c r="AW432" s="136" t="s">
        <v>179</v>
      </c>
      <c r="AX432" s="196"/>
      <c r="AY432">
        <f>$AY$431</f>
        <v>1</v>
      </c>
    </row>
    <row r="433" spans="1:51" ht="23.25" customHeight="1" x14ac:dyDescent="0.2">
      <c r="A433" s="190"/>
      <c r="B433" s="187"/>
      <c r="C433" s="181"/>
      <c r="D433" s="187"/>
      <c r="E433" s="338"/>
      <c r="F433" s="339"/>
      <c r="G433" s="107" t="s">
        <v>730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730</v>
      </c>
      <c r="AC433" s="214"/>
      <c r="AD433" s="214"/>
      <c r="AE433" s="336" t="s">
        <v>730</v>
      </c>
      <c r="AF433" s="208"/>
      <c r="AG433" s="208"/>
      <c r="AH433" s="208"/>
      <c r="AI433" s="336" t="s">
        <v>730</v>
      </c>
      <c r="AJ433" s="208"/>
      <c r="AK433" s="208"/>
      <c r="AL433" s="208"/>
      <c r="AM433" s="336" t="s">
        <v>730</v>
      </c>
      <c r="AN433" s="208"/>
      <c r="AO433" s="208"/>
      <c r="AP433" s="337"/>
      <c r="AQ433" s="336" t="s">
        <v>730</v>
      </c>
      <c r="AR433" s="208"/>
      <c r="AS433" s="208"/>
      <c r="AT433" s="337"/>
      <c r="AU433" s="208" t="s">
        <v>730</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730</v>
      </c>
      <c r="AC434" s="206"/>
      <c r="AD434" s="206"/>
      <c r="AE434" s="336" t="s">
        <v>730</v>
      </c>
      <c r="AF434" s="208"/>
      <c r="AG434" s="208"/>
      <c r="AH434" s="337"/>
      <c r="AI434" s="336" t="s">
        <v>730</v>
      </c>
      <c r="AJ434" s="208"/>
      <c r="AK434" s="208"/>
      <c r="AL434" s="208"/>
      <c r="AM434" s="336" t="s">
        <v>730</v>
      </c>
      <c r="AN434" s="208"/>
      <c r="AO434" s="208"/>
      <c r="AP434" s="337"/>
      <c r="AQ434" s="336" t="s">
        <v>730</v>
      </c>
      <c r="AR434" s="208"/>
      <c r="AS434" s="208"/>
      <c r="AT434" s="337"/>
      <c r="AU434" s="208" t="s">
        <v>730</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730</v>
      </c>
      <c r="AF435" s="208"/>
      <c r="AG435" s="208"/>
      <c r="AH435" s="337"/>
      <c r="AI435" s="336" t="s">
        <v>730</v>
      </c>
      <c r="AJ435" s="208"/>
      <c r="AK435" s="208"/>
      <c r="AL435" s="208"/>
      <c r="AM435" s="336" t="s">
        <v>730</v>
      </c>
      <c r="AN435" s="208"/>
      <c r="AO435" s="208"/>
      <c r="AP435" s="337"/>
      <c r="AQ435" s="336" t="s">
        <v>730</v>
      </c>
      <c r="AR435" s="208"/>
      <c r="AS435" s="208"/>
      <c r="AT435" s="337"/>
      <c r="AU435" s="208" t="s">
        <v>730</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730</v>
      </c>
      <c r="AF457" s="201"/>
      <c r="AG457" s="136" t="s">
        <v>233</v>
      </c>
      <c r="AH457" s="137"/>
      <c r="AI457" s="335"/>
      <c r="AJ457" s="335"/>
      <c r="AK457" s="335"/>
      <c r="AL457" s="157"/>
      <c r="AM457" s="335"/>
      <c r="AN457" s="335"/>
      <c r="AO457" s="335"/>
      <c r="AP457" s="157"/>
      <c r="AQ457" s="250" t="s">
        <v>730</v>
      </c>
      <c r="AR457" s="201"/>
      <c r="AS457" s="136" t="s">
        <v>233</v>
      </c>
      <c r="AT457" s="137"/>
      <c r="AU457" s="201" t="s">
        <v>730</v>
      </c>
      <c r="AV457" s="201"/>
      <c r="AW457" s="136" t="s">
        <v>179</v>
      </c>
      <c r="AX457" s="196"/>
      <c r="AY457">
        <f>$AY$456</f>
        <v>1</v>
      </c>
    </row>
    <row r="458" spans="1:51" ht="23.25" customHeight="1" x14ac:dyDescent="0.2">
      <c r="A458" s="190"/>
      <c r="B458" s="187"/>
      <c r="C458" s="181"/>
      <c r="D458" s="187"/>
      <c r="E458" s="338"/>
      <c r="F458" s="339"/>
      <c r="G458" s="107" t="s">
        <v>730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730</v>
      </c>
      <c r="AC458" s="214"/>
      <c r="AD458" s="214"/>
      <c r="AE458" s="336" t="s">
        <v>730</v>
      </c>
      <c r="AF458" s="208"/>
      <c r="AG458" s="208"/>
      <c r="AH458" s="208"/>
      <c r="AI458" s="336" t="s">
        <v>730</v>
      </c>
      <c r="AJ458" s="208"/>
      <c r="AK458" s="208"/>
      <c r="AL458" s="208"/>
      <c r="AM458" s="336" t="s">
        <v>730</v>
      </c>
      <c r="AN458" s="208"/>
      <c r="AO458" s="208"/>
      <c r="AP458" s="337"/>
      <c r="AQ458" s="336" t="s">
        <v>730</v>
      </c>
      <c r="AR458" s="208"/>
      <c r="AS458" s="208"/>
      <c r="AT458" s="337"/>
      <c r="AU458" s="208" t="s">
        <v>730</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730</v>
      </c>
      <c r="AC459" s="206"/>
      <c r="AD459" s="206"/>
      <c r="AE459" s="336" t="s">
        <v>730</v>
      </c>
      <c r="AF459" s="208"/>
      <c r="AG459" s="208"/>
      <c r="AH459" s="337"/>
      <c r="AI459" s="336" t="s">
        <v>730</v>
      </c>
      <c r="AJ459" s="208"/>
      <c r="AK459" s="208"/>
      <c r="AL459" s="208"/>
      <c r="AM459" s="336" t="s">
        <v>730</v>
      </c>
      <c r="AN459" s="208"/>
      <c r="AO459" s="208"/>
      <c r="AP459" s="337"/>
      <c r="AQ459" s="336" t="s">
        <v>730</v>
      </c>
      <c r="AR459" s="208"/>
      <c r="AS459" s="208"/>
      <c r="AT459" s="337"/>
      <c r="AU459" s="208" t="s">
        <v>730</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730</v>
      </c>
      <c r="AF460" s="208"/>
      <c r="AG460" s="208"/>
      <c r="AH460" s="337"/>
      <c r="AI460" s="336" t="s">
        <v>730</v>
      </c>
      <c r="AJ460" s="208"/>
      <c r="AK460" s="208"/>
      <c r="AL460" s="208"/>
      <c r="AM460" s="336" t="s">
        <v>730</v>
      </c>
      <c r="AN460" s="208"/>
      <c r="AO460" s="208"/>
      <c r="AP460" s="337"/>
      <c r="AQ460" s="336" t="s">
        <v>730</v>
      </c>
      <c r="AR460" s="208"/>
      <c r="AS460" s="208"/>
      <c r="AT460" s="337"/>
      <c r="AU460" s="208" t="s">
        <v>730</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9" hidden="1"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5" customHeight="1" x14ac:dyDescent="0.2">
      <c r="A698" s="190"/>
      <c r="B698" s="187"/>
      <c r="C698" s="181"/>
      <c r="D698" s="187"/>
      <c r="E698" s="128" t="s">
        <v>730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0.5" customHeight="1" thickBot="1" x14ac:dyDescent="0.25">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8" customHeight="1" x14ac:dyDescent="0.2">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714</v>
      </c>
      <c r="AE702" s="342"/>
      <c r="AF702" s="342"/>
      <c r="AG702" s="382" t="s">
        <v>745</v>
      </c>
      <c r="AH702" s="383"/>
      <c r="AI702" s="383"/>
      <c r="AJ702" s="383"/>
      <c r="AK702" s="383"/>
      <c r="AL702" s="383"/>
      <c r="AM702" s="383"/>
      <c r="AN702" s="383"/>
      <c r="AO702" s="383"/>
      <c r="AP702" s="383"/>
      <c r="AQ702" s="383"/>
      <c r="AR702" s="383"/>
      <c r="AS702" s="383"/>
      <c r="AT702" s="383"/>
      <c r="AU702" s="383"/>
      <c r="AV702" s="383"/>
      <c r="AW702" s="383"/>
      <c r="AX702" s="384"/>
    </row>
    <row r="703" spans="1:51" ht="50.15"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714</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6.65" customHeight="1" x14ac:dyDescent="0.2">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714</v>
      </c>
      <c r="AE704" s="784"/>
      <c r="AF704" s="784"/>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714</v>
      </c>
      <c r="AE705" s="716"/>
      <c r="AF705" s="716"/>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4.4"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714</v>
      </c>
      <c r="AE708" s="606"/>
      <c r="AF708" s="606"/>
      <c r="AG708" s="743" t="s">
        <v>818</v>
      </c>
      <c r="AH708" s="744"/>
      <c r="AI708" s="744"/>
      <c r="AJ708" s="744"/>
      <c r="AK708" s="744"/>
      <c r="AL708" s="744"/>
      <c r="AM708" s="744"/>
      <c r="AN708" s="744"/>
      <c r="AO708" s="744"/>
      <c r="AP708" s="744"/>
      <c r="AQ708" s="744"/>
      <c r="AR708" s="744"/>
      <c r="AS708" s="744"/>
      <c r="AT708" s="744"/>
      <c r="AU708" s="744"/>
      <c r="AV708" s="744"/>
      <c r="AW708" s="744"/>
      <c r="AX708" s="745"/>
    </row>
    <row r="709" spans="1:50" ht="37.4" customHeight="1" x14ac:dyDescent="0.2">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714</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752</v>
      </c>
      <c r="AE710" s="323"/>
      <c r="AF710" s="323"/>
      <c r="AG710" s="104" t="s">
        <v>730</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2">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714</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752</v>
      </c>
      <c r="AE712" s="784"/>
      <c r="AF712" s="784"/>
      <c r="AG712" s="808" t="s">
        <v>730</v>
      </c>
      <c r="AH712" s="809"/>
      <c r="AI712" s="809"/>
      <c r="AJ712" s="809"/>
      <c r="AK712" s="809"/>
      <c r="AL712" s="809"/>
      <c r="AM712" s="809"/>
      <c r="AN712" s="809"/>
      <c r="AO712" s="809"/>
      <c r="AP712" s="809"/>
      <c r="AQ712" s="809"/>
      <c r="AR712" s="809"/>
      <c r="AS712" s="809"/>
      <c r="AT712" s="809"/>
      <c r="AU712" s="809"/>
      <c r="AV712" s="809"/>
      <c r="AW712" s="809"/>
      <c r="AX712" s="810"/>
    </row>
    <row r="713" spans="1:50" ht="41.15" customHeight="1" x14ac:dyDescent="0.2">
      <c r="A713" s="643"/>
      <c r="B713" s="645"/>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754</v>
      </c>
      <c r="AE713" s="323"/>
      <c r="AF713" s="664"/>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34.15" customHeight="1" x14ac:dyDescent="0.2">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714</v>
      </c>
      <c r="AE714" s="806"/>
      <c r="AF714" s="807"/>
      <c r="AG714" s="737" t="s">
        <v>755</v>
      </c>
      <c r="AH714" s="738"/>
      <c r="AI714" s="738"/>
      <c r="AJ714" s="738"/>
      <c r="AK714" s="738"/>
      <c r="AL714" s="738"/>
      <c r="AM714" s="738"/>
      <c r="AN714" s="738"/>
      <c r="AO714" s="738"/>
      <c r="AP714" s="738"/>
      <c r="AQ714" s="738"/>
      <c r="AR714" s="738"/>
      <c r="AS714" s="738"/>
      <c r="AT714" s="738"/>
      <c r="AU714" s="738"/>
      <c r="AV714" s="738"/>
      <c r="AW714" s="738"/>
      <c r="AX714" s="739"/>
    </row>
    <row r="715" spans="1:50" ht="36" customHeight="1" x14ac:dyDescent="0.2">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714</v>
      </c>
      <c r="AE715" s="606"/>
      <c r="AF715" s="657"/>
      <c r="AG715" s="743" t="s">
        <v>758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730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76.150000000000006" customHeight="1" x14ac:dyDescent="0.2">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714</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752</v>
      </c>
      <c r="AE719" s="606"/>
      <c r="AF719" s="606"/>
      <c r="AG719" s="128" t="s">
        <v>829</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2">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9"/>
      <c r="B721" s="780"/>
      <c r="C721" s="293"/>
      <c r="D721" s="294"/>
      <c r="E721" s="294"/>
      <c r="F721" s="295"/>
      <c r="G721" s="284"/>
      <c r="H721" s="285"/>
      <c r="I721" s="77" t="str">
        <f>IF(OR(G721="　", G721=""), "", "-")</f>
        <v/>
      </c>
      <c r="J721" s="288" t="s">
        <v>829</v>
      </c>
      <c r="K721" s="288"/>
      <c r="L721" s="77" t="str">
        <f>IF(M721="","","-")</f>
        <v/>
      </c>
      <c r="M721" s="78"/>
      <c r="N721" s="301" t="s">
        <v>829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x14ac:dyDescent="0.2">
      <c r="A726" s="641" t="s">
        <v>48</v>
      </c>
      <c r="B726" s="800"/>
      <c r="C726" s="813" t="s">
        <v>53</v>
      </c>
      <c r="D726" s="835"/>
      <c r="E726" s="835"/>
      <c r="F726" s="836"/>
      <c r="G726" s="579" t="s">
        <v>819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9.5" customHeight="1" thickBot="1" x14ac:dyDescent="0.25">
      <c r="A727" s="801"/>
      <c r="B727" s="802"/>
      <c r="C727" s="749" t="s">
        <v>57</v>
      </c>
      <c r="D727" s="750"/>
      <c r="E727" s="750"/>
      <c r="F727" s="751"/>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5">
      <c r="A729" s="635" t="s">
        <v>759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5">
      <c r="A731" s="674" t="s">
        <v>138</v>
      </c>
      <c r="B731" s="675"/>
      <c r="C731" s="675"/>
      <c r="D731" s="675"/>
      <c r="E731" s="676"/>
      <c r="F731" s="730" t="s">
        <v>824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87" customHeight="1" thickBot="1" x14ac:dyDescent="0.25">
      <c r="A733" s="674" t="s">
        <v>138</v>
      </c>
      <c r="B733" s="675"/>
      <c r="C733" s="675"/>
      <c r="D733" s="675"/>
      <c r="E733" s="676"/>
      <c r="F733" s="638" t="s">
        <v>827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67.64999999999998" customHeight="1" thickBot="1" x14ac:dyDescent="0.25">
      <c r="A735" s="791" t="s">
        <v>798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2" t="s">
        <v>674</v>
      </c>
      <c r="B737" s="211"/>
      <c r="C737" s="211"/>
      <c r="D737" s="212"/>
      <c r="E737" s="956" t="s">
        <v>730</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2">
      <c r="A738" s="361" t="s">
        <v>397</v>
      </c>
      <c r="B738" s="361"/>
      <c r="C738" s="361"/>
      <c r="D738" s="361"/>
      <c r="E738" s="956" t="s">
        <v>730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2">
      <c r="A739" s="361" t="s">
        <v>396</v>
      </c>
      <c r="B739" s="361"/>
      <c r="C739" s="361"/>
      <c r="D739" s="361"/>
      <c r="E739" s="956" t="s">
        <v>730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2">
      <c r="A740" s="361" t="s">
        <v>395</v>
      </c>
      <c r="B740" s="361"/>
      <c r="C740" s="361"/>
      <c r="D740" s="361"/>
      <c r="E740" s="956" t="s">
        <v>762</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2">
      <c r="A741" s="361" t="s">
        <v>394</v>
      </c>
      <c r="B741" s="361"/>
      <c r="C741" s="361"/>
      <c r="D741" s="361"/>
      <c r="E741" s="956" t="s">
        <v>762</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2">
      <c r="A742" s="361" t="s">
        <v>393</v>
      </c>
      <c r="B742" s="361"/>
      <c r="C742" s="361"/>
      <c r="D742" s="361"/>
      <c r="E742" s="956" t="s">
        <v>763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2">
      <c r="A743" s="361" t="s">
        <v>392</v>
      </c>
      <c r="B743" s="361"/>
      <c r="C743" s="361"/>
      <c r="D743" s="361"/>
      <c r="E743" s="956" t="s">
        <v>764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2">
      <c r="A744" s="361" t="s">
        <v>391</v>
      </c>
      <c r="B744" s="361"/>
      <c r="C744" s="361"/>
      <c r="D744" s="361"/>
      <c r="E744" s="956" t="s">
        <v>765</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2">
      <c r="A745" s="361" t="s">
        <v>390</v>
      </c>
      <c r="B745" s="361"/>
      <c r="C745" s="361"/>
      <c r="D745" s="361"/>
      <c r="E745" s="993" t="s">
        <v>766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2">
      <c r="A746" s="361" t="s">
        <v>547</v>
      </c>
      <c r="B746" s="361"/>
      <c r="C746" s="361"/>
      <c r="D746" s="361"/>
      <c r="E746" s="962" t="s">
        <v>712</v>
      </c>
      <c r="F746" s="960"/>
      <c r="G746" s="960"/>
      <c r="H746" s="100" t="str">
        <f>IF(E746="","","-")</f>
        <v>-</v>
      </c>
      <c r="I746" s="960"/>
      <c r="J746" s="960"/>
      <c r="K746" s="100" t="str">
        <f>IF(I746="","","-")</f>
        <v/>
      </c>
      <c r="L746" s="961"/>
      <c r="M746" s="961"/>
      <c r="N746" s="100" t="str">
        <f>IF(O746="","","-")</f>
        <v>-</v>
      </c>
      <c r="O746" s="963">
        <v>14</v>
      </c>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2">
      <c r="A747" s="361" t="s">
        <v>509</v>
      </c>
      <c r="B747" s="361"/>
      <c r="C747" s="361"/>
      <c r="D747" s="361"/>
      <c r="E747" s="962" t="s">
        <v>712</v>
      </c>
      <c r="F747" s="960"/>
      <c r="G747" s="960"/>
      <c r="H747" s="100" t="str">
        <f>IF(E747="","","-")</f>
        <v>-</v>
      </c>
      <c r="I747" s="960"/>
      <c r="J747" s="960"/>
      <c r="K747" s="100" t="str">
        <f>IF(I747="","","-")</f>
        <v/>
      </c>
      <c r="L747" s="961"/>
      <c r="M747" s="961"/>
      <c r="N747" s="100" t="str">
        <f>IF(O747="","","-")</f>
        <v>-</v>
      </c>
      <c r="O747" s="963">
        <v>16</v>
      </c>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4" customHeight="1" x14ac:dyDescent="0.2">
      <c r="A748" s="615" t="s">
        <v>384</v>
      </c>
      <c r="B748" s="616"/>
      <c r="C748" s="616"/>
      <c r="D748" s="616"/>
      <c r="E748" s="616"/>
      <c r="F748" s="617"/>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hidden="1" customHeight="1" x14ac:dyDescent="0.2">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hidden="1" customHeight="1" x14ac:dyDescent="0.2">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hidden="1" customHeight="1" x14ac:dyDescent="0.2">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2">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hidden="1" customHeight="1" x14ac:dyDescent="0.2">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9.65" customHeight="1" x14ac:dyDescent="0.2">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1.15" customHeight="1" x14ac:dyDescent="0.2">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6.149999999999999" customHeigh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65" customHeight="1" thickBot="1" x14ac:dyDescent="0.2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hidden="1" customHeigh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9" t="s">
        <v>386</v>
      </c>
      <c r="B787" s="630"/>
      <c r="C787" s="630"/>
      <c r="D787" s="630"/>
      <c r="E787" s="630"/>
      <c r="F787" s="631"/>
      <c r="G787" s="596" t="s">
        <v>769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781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2">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1.15" customHeight="1" x14ac:dyDescent="0.2">
      <c r="A789" s="632"/>
      <c r="B789" s="633"/>
      <c r="C789" s="633"/>
      <c r="D789" s="633"/>
      <c r="E789" s="633"/>
      <c r="F789" s="634"/>
      <c r="G789" s="671" t="s">
        <v>768</v>
      </c>
      <c r="H789" s="672"/>
      <c r="I789" s="672"/>
      <c r="J789" s="672"/>
      <c r="K789" s="673"/>
      <c r="L789" s="665" t="s">
        <v>770</v>
      </c>
      <c r="M789" s="666"/>
      <c r="N789" s="666"/>
      <c r="O789" s="666"/>
      <c r="P789" s="666"/>
      <c r="Q789" s="666"/>
      <c r="R789" s="666"/>
      <c r="S789" s="666"/>
      <c r="T789" s="666"/>
      <c r="U789" s="666"/>
      <c r="V789" s="666"/>
      <c r="W789" s="666"/>
      <c r="X789" s="667"/>
      <c r="Y789" s="385">
        <v>11</v>
      </c>
      <c r="Z789" s="386"/>
      <c r="AA789" s="386"/>
      <c r="AB789" s="803"/>
      <c r="AC789" s="671" t="s">
        <v>782</v>
      </c>
      <c r="AD789" s="672"/>
      <c r="AE789" s="672"/>
      <c r="AF789" s="672"/>
      <c r="AG789" s="673"/>
      <c r="AH789" s="665" t="s">
        <v>783</v>
      </c>
      <c r="AI789" s="666"/>
      <c r="AJ789" s="666"/>
      <c r="AK789" s="666"/>
      <c r="AL789" s="666"/>
      <c r="AM789" s="666"/>
      <c r="AN789" s="666"/>
      <c r="AO789" s="666"/>
      <c r="AP789" s="666"/>
      <c r="AQ789" s="666"/>
      <c r="AR789" s="666"/>
      <c r="AS789" s="666"/>
      <c r="AT789" s="667"/>
      <c r="AU789" s="385">
        <v>8</v>
      </c>
      <c r="AV789" s="386"/>
      <c r="AW789" s="386"/>
      <c r="AX789" s="387"/>
    </row>
    <row r="790" spans="1:51"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2">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2">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2">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8</v>
      </c>
      <c r="AV799" s="830"/>
      <c r="AW799" s="830"/>
      <c r="AX799" s="832"/>
    </row>
    <row r="800" spans="1:51" ht="24.75" customHeight="1" x14ac:dyDescent="0.2">
      <c r="A800" s="632"/>
      <c r="B800" s="633"/>
      <c r="C800" s="633"/>
      <c r="D800" s="633"/>
      <c r="E800" s="633"/>
      <c r="F800" s="634"/>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2">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38.65" customHeight="1" x14ac:dyDescent="0.2">
      <c r="A802" s="632"/>
      <c r="B802" s="633"/>
      <c r="C802" s="633"/>
      <c r="D802" s="633"/>
      <c r="E802" s="633"/>
      <c r="F802" s="634"/>
      <c r="G802" s="671" t="s">
        <v>772</v>
      </c>
      <c r="H802" s="672"/>
      <c r="I802" s="672"/>
      <c r="J802" s="672"/>
      <c r="K802" s="673"/>
      <c r="L802" s="665" t="s">
        <v>773</v>
      </c>
      <c r="M802" s="666"/>
      <c r="N802" s="666"/>
      <c r="O802" s="666"/>
      <c r="P802" s="666"/>
      <c r="Q802" s="666"/>
      <c r="R802" s="666"/>
      <c r="S802" s="666"/>
      <c r="T802" s="666"/>
      <c r="U802" s="666"/>
      <c r="V802" s="666"/>
      <c r="W802" s="666"/>
      <c r="X802" s="667"/>
      <c r="Y802" s="385">
        <v>6.7</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2">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2">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2">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6.7</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2">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2">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2">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2">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2">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2">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2">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2">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2">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2">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2">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2">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2">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2">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2">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2">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2">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5">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14.6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6.15" customHeight="1" x14ac:dyDescent="0.2">
      <c r="A845" s="370">
        <v>1</v>
      </c>
      <c r="B845" s="370">
        <v>1</v>
      </c>
      <c r="C845" s="358" t="s">
        <v>820</v>
      </c>
      <c r="D845" s="343"/>
      <c r="E845" s="343"/>
      <c r="F845" s="343"/>
      <c r="G845" s="343"/>
      <c r="H845" s="343"/>
      <c r="I845" s="343"/>
      <c r="J845" s="344">
        <v>2010001029085</v>
      </c>
      <c r="K845" s="345"/>
      <c r="L845" s="345"/>
      <c r="M845" s="345"/>
      <c r="N845" s="345"/>
      <c r="O845" s="345"/>
      <c r="P845" s="359" t="s">
        <v>780</v>
      </c>
      <c r="Q845" s="346"/>
      <c r="R845" s="346"/>
      <c r="S845" s="346"/>
      <c r="T845" s="346"/>
      <c r="U845" s="346"/>
      <c r="V845" s="346"/>
      <c r="W845" s="346"/>
      <c r="X845" s="346"/>
      <c r="Y845" s="347">
        <v>11</v>
      </c>
      <c r="Z845" s="348"/>
      <c r="AA845" s="348"/>
      <c r="AB845" s="349"/>
      <c r="AC845" s="350" t="s">
        <v>376</v>
      </c>
      <c r="AD845" s="351"/>
      <c r="AE845" s="351"/>
      <c r="AF845" s="351"/>
      <c r="AG845" s="351"/>
      <c r="AH845" s="366">
        <v>1</v>
      </c>
      <c r="AI845" s="367"/>
      <c r="AJ845" s="367"/>
      <c r="AK845" s="367"/>
      <c r="AL845" s="354" t="s">
        <v>777</v>
      </c>
      <c r="AM845" s="355"/>
      <c r="AN845" s="355"/>
      <c r="AO845" s="356"/>
      <c r="AP845" s="357"/>
      <c r="AQ845" s="357"/>
      <c r="AR845" s="357"/>
      <c r="AS845" s="357"/>
      <c r="AT845" s="357"/>
      <c r="AU845" s="357"/>
      <c r="AV845" s="357"/>
      <c r="AW845" s="357"/>
      <c r="AX845" s="357"/>
    </row>
    <row r="846" spans="1:51" ht="66" customHeight="1" x14ac:dyDescent="0.2">
      <c r="A846" s="370">
        <v>2</v>
      </c>
      <c r="B846" s="370">
        <v>1</v>
      </c>
      <c r="C846" s="358" t="s">
        <v>801</v>
      </c>
      <c r="D846" s="343"/>
      <c r="E846" s="343"/>
      <c r="F846" s="343"/>
      <c r="G846" s="343"/>
      <c r="H846" s="343"/>
      <c r="I846" s="343"/>
      <c r="J846" s="344">
        <v>4010001071853</v>
      </c>
      <c r="K846" s="345"/>
      <c r="L846" s="345"/>
      <c r="M846" s="345"/>
      <c r="N846" s="345"/>
      <c r="O846" s="345"/>
      <c r="P846" s="359" t="s">
        <v>802</v>
      </c>
      <c r="Q846" s="346"/>
      <c r="R846" s="346"/>
      <c r="S846" s="346"/>
      <c r="T846" s="346"/>
      <c r="U846" s="346"/>
      <c r="V846" s="346"/>
      <c r="W846" s="346"/>
      <c r="X846" s="346"/>
      <c r="Y846" s="347">
        <v>1</v>
      </c>
      <c r="Z846" s="348"/>
      <c r="AA846" s="348"/>
      <c r="AB846" s="349"/>
      <c r="AC846" s="350" t="s">
        <v>378</v>
      </c>
      <c r="AD846" s="351"/>
      <c r="AE846" s="351"/>
      <c r="AF846" s="351"/>
      <c r="AG846" s="351"/>
      <c r="AH846" s="366" t="s">
        <v>777</v>
      </c>
      <c r="AI846" s="367"/>
      <c r="AJ846" s="367"/>
      <c r="AK846" s="367"/>
      <c r="AL846" s="354" t="s">
        <v>777</v>
      </c>
      <c r="AM846" s="355"/>
      <c r="AN846" s="355"/>
      <c r="AO846" s="356"/>
      <c r="AP846" s="357"/>
      <c r="AQ846" s="357"/>
      <c r="AR846" s="357"/>
      <c r="AS846" s="357"/>
      <c r="AT846" s="357"/>
      <c r="AU846" s="357"/>
      <c r="AV846" s="357"/>
      <c r="AW846" s="357"/>
      <c r="AX846" s="357"/>
      <c r="AY846">
        <f>COUNTA($C$846)</f>
        <v>1</v>
      </c>
    </row>
    <row r="847" spans="1:51" ht="67.5" customHeight="1" x14ac:dyDescent="0.2">
      <c r="A847" s="370">
        <v>3</v>
      </c>
      <c r="B847" s="370">
        <v>1</v>
      </c>
      <c r="C847" s="358" t="s">
        <v>774</v>
      </c>
      <c r="D847" s="343"/>
      <c r="E847" s="343"/>
      <c r="F847" s="343"/>
      <c r="G847" s="343"/>
      <c r="H847" s="343"/>
      <c r="I847" s="343"/>
      <c r="J847" s="344">
        <v>9040001108045</v>
      </c>
      <c r="K847" s="345"/>
      <c r="L847" s="345"/>
      <c r="M847" s="345"/>
      <c r="N847" s="345"/>
      <c r="O847" s="345"/>
      <c r="P847" s="359" t="s">
        <v>802</v>
      </c>
      <c r="Q847" s="346"/>
      <c r="R847" s="346"/>
      <c r="S847" s="346"/>
      <c r="T847" s="346"/>
      <c r="U847" s="346"/>
      <c r="V847" s="346"/>
      <c r="W847" s="346"/>
      <c r="X847" s="346"/>
      <c r="Y847" s="347">
        <v>1</v>
      </c>
      <c r="Z847" s="348"/>
      <c r="AA847" s="348"/>
      <c r="AB847" s="349"/>
      <c r="AC847" s="350" t="s">
        <v>378</v>
      </c>
      <c r="AD847" s="351"/>
      <c r="AE847" s="351"/>
      <c r="AF847" s="351"/>
      <c r="AG847" s="351"/>
      <c r="AH847" s="352" t="s">
        <v>777</v>
      </c>
      <c r="AI847" s="353"/>
      <c r="AJ847" s="353"/>
      <c r="AK847" s="353"/>
      <c r="AL847" s="354" t="s">
        <v>777</v>
      </c>
      <c r="AM847" s="355"/>
      <c r="AN847" s="355"/>
      <c r="AO847" s="356"/>
      <c r="AP847" s="357"/>
      <c r="AQ847" s="357"/>
      <c r="AR847" s="357"/>
      <c r="AS847" s="357"/>
      <c r="AT847" s="357"/>
      <c r="AU847" s="357"/>
      <c r="AV847" s="357"/>
      <c r="AW847" s="357"/>
      <c r="AX847" s="357"/>
      <c r="AY847">
        <f>COUNTA($C$847)</f>
        <v>1</v>
      </c>
    </row>
    <row r="848" spans="1:51" ht="82.5" customHeight="1" x14ac:dyDescent="0.2">
      <c r="A848" s="370">
        <v>4</v>
      </c>
      <c r="B848" s="370">
        <v>1</v>
      </c>
      <c r="C848" s="358" t="s">
        <v>812</v>
      </c>
      <c r="D848" s="343"/>
      <c r="E848" s="343"/>
      <c r="F848" s="343"/>
      <c r="G848" s="343"/>
      <c r="H848" s="343"/>
      <c r="I848" s="343"/>
      <c r="J848" s="344">
        <v>4010001015075</v>
      </c>
      <c r="K848" s="345"/>
      <c r="L848" s="345"/>
      <c r="M848" s="345"/>
      <c r="N848" s="345"/>
      <c r="O848" s="345"/>
      <c r="P848" s="359" t="s">
        <v>809</v>
      </c>
      <c r="Q848" s="346"/>
      <c r="R848" s="346"/>
      <c r="S848" s="346"/>
      <c r="T848" s="346"/>
      <c r="U848" s="346"/>
      <c r="V848" s="346"/>
      <c r="W848" s="346"/>
      <c r="X848" s="346"/>
      <c r="Y848" s="347">
        <v>1</v>
      </c>
      <c r="Z848" s="348"/>
      <c r="AA848" s="348"/>
      <c r="AB848" s="349"/>
      <c r="AC848" s="350" t="s">
        <v>378</v>
      </c>
      <c r="AD848" s="351"/>
      <c r="AE848" s="351"/>
      <c r="AF848" s="351"/>
      <c r="AG848" s="351"/>
      <c r="AH848" s="352" t="s">
        <v>810</v>
      </c>
      <c r="AI848" s="353"/>
      <c r="AJ848" s="353"/>
      <c r="AK848" s="353"/>
      <c r="AL848" s="354" t="s">
        <v>810</v>
      </c>
      <c r="AM848" s="355"/>
      <c r="AN848" s="355"/>
      <c r="AO848" s="356"/>
      <c r="AP848" s="357"/>
      <c r="AQ848" s="357"/>
      <c r="AR848" s="357"/>
      <c r="AS848" s="357"/>
      <c r="AT848" s="357"/>
      <c r="AU848" s="357"/>
      <c r="AV848" s="357"/>
      <c r="AW848" s="357"/>
      <c r="AX848" s="357"/>
      <c r="AY848">
        <f>COUNTA($C$848)</f>
        <v>1</v>
      </c>
    </row>
    <row r="849" spans="1:51" ht="55.5" customHeight="1" x14ac:dyDescent="0.2">
      <c r="A849" s="370">
        <v>5</v>
      </c>
      <c r="B849" s="370">
        <v>1</v>
      </c>
      <c r="C849" s="358" t="s">
        <v>812</v>
      </c>
      <c r="D849" s="343"/>
      <c r="E849" s="343"/>
      <c r="F849" s="343"/>
      <c r="G849" s="343"/>
      <c r="H849" s="343"/>
      <c r="I849" s="343"/>
      <c r="J849" s="344">
        <v>4010001015075</v>
      </c>
      <c r="K849" s="345"/>
      <c r="L849" s="345"/>
      <c r="M849" s="345"/>
      <c r="N849" s="345"/>
      <c r="O849" s="345"/>
      <c r="P849" s="359" t="s">
        <v>811</v>
      </c>
      <c r="Q849" s="346"/>
      <c r="R849" s="346"/>
      <c r="S849" s="346"/>
      <c r="T849" s="346"/>
      <c r="U849" s="346"/>
      <c r="V849" s="346"/>
      <c r="W849" s="346"/>
      <c r="X849" s="346"/>
      <c r="Y849" s="347">
        <v>1</v>
      </c>
      <c r="Z849" s="348"/>
      <c r="AA849" s="348"/>
      <c r="AB849" s="349"/>
      <c r="AC849" s="350" t="s">
        <v>379</v>
      </c>
      <c r="AD849" s="351"/>
      <c r="AE849" s="351"/>
      <c r="AF849" s="351"/>
      <c r="AG849" s="351"/>
      <c r="AH849" s="352" t="s">
        <v>810</v>
      </c>
      <c r="AI849" s="353"/>
      <c r="AJ849" s="353"/>
      <c r="AK849" s="353"/>
      <c r="AL849" s="354" t="s">
        <v>810</v>
      </c>
      <c r="AM849" s="355"/>
      <c r="AN849" s="355"/>
      <c r="AO849" s="356"/>
      <c r="AP849" s="357"/>
      <c r="AQ849" s="357"/>
      <c r="AR849" s="357"/>
      <c r="AS849" s="357"/>
      <c r="AT849" s="357"/>
      <c r="AU849" s="357"/>
      <c r="AV849" s="357"/>
      <c r="AW849" s="357"/>
      <c r="AX849" s="357"/>
      <c r="AY849">
        <f>COUNTA($C$849)</f>
        <v>1</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5.1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76" t="s">
        <v>784</v>
      </c>
      <c r="D878" s="377"/>
      <c r="E878" s="377"/>
      <c r="F878" s="377"/>
      <c r="G878" s="377"/>
      <c r="H878" s="377"/>
      <c r="I878" s="378"/>
      <c r="J878" s="344">
        <v>4010401004009</v>
      </c>
      <c r="K878" s="345"/>
      <c r="L878" s="345"/>
      <c r="M878" s="345"/>
      <c r="N878" s="345"/>
      <c r="O878" s="345"/>
      <c r="P878" s="359" t="s">
        <v>789</v>
      </c>
      <c r="Q878" s="346"/>
      <c r="R878" s="346"/>
      <c r="S878" s="346"/>
      <c r="T878" s="346"/>
      <c r="U878" s="346"/>
      <c r="V878" s="346"/>
      <c r="W878" s="346"/>
      <c r="X878" s="346"/>
      <c r="Y878" s="347">
        <v>8</v>
      </c>
      <c r="Z878" s="348"/>
      <c r="AA878" s="348"/>
      <c r="AB878" s="349"/>
      <c r="AC878" s="350" t="s">
        <v>376</v>
      </c>
      <c r="AD878" s="351"/>
      <c r="AE878" s="351"/>
      <c r="AF878" s="351"/>
      <c r="AG878" s="351"/>
      <c r="AH878" s="366">
        <v>5</v>
      </c>
      <c r="AI878" s="367"/>
      <c r="AJ878" s="367"/>
      <c r="AK878" s="367"/>
      <c r="AL878" s="354" t="s">
        <v>800</v>
      </c>
      <c r="AM878" s="355"/>
      <c r="AN878" s="355"/>
      <c r="AO878" s="356"/>
      <c r="AP878" s="357" t="s">
        <v>788</v>
      </c>
      <c r="AQ878" s="357"/>
      <c r="AR878" s="357"/>
      <c r="AS878" s="357"/>
      <c r="AT878" s="357"/>
      <c r="AU878" s="357"/>
      <c r="AV878" s="357"/>
      <c r="AW878" s="357"/>
      <c r="AX878" s="357"/>
      <c r="AY878">
        <f t="shared" si="118"/>
        <v>1</v>
      </c>
    </row>
    <row r="879" spans="1:51" ht="35.65" customHeight="1" x14ac:dyDescent="0.2">
      <c r="A879" s="370">
        <v>2</v>
      </c>
      <c r="B879" s="370">
        <v>1</v>
      </c>
      <c r="C879" s="908" t="s">
        <v>785</v>
      </c>
      <c r="D879" s="909"/>
      <c r="E879" s="909"/>
      <c r="F879" s="909"/>
      <c r="G879" s="909"/>
      <c r="H879" s="909"/>
      <c r="I879" s="910"/>
      <c r="J879" s="344">
        <v>6010001109206</v>
      </c>
      <c r="K879" s="345"/>
      <c r="L879" s="345"/>
      <c r="M879" s="345"/>
      <c r="N879" s="345"/>
      <c r="O879" s="345"/>
      <c r="P879" s="359" t="s">
        <v>790</v>
      </c>
      <c r="Q879" s="346"/>
      <c r="R879" s="346"/>
      <c r="S879" s="346"/>
      <c r="T879" s="346"/>
      <c r="U879" s="346"/>
      <c r="V879" s="346"/>
      <c r="W879" s="346"/>
      <c r="X879" s="346"/>
      <c r="Y879" s="347">
        <v>3</v>
      </c>
      <c r="Z879" s="348"/>
      <c r="AA879" s="348"/>
      <c r="AB879" s="349"/>
      <c r="AC879" s="350" t="s">
        <v>376</v>
      </c>
      <c r="AD879" s="351"/>
      <c r="AE879" s="351"/>
      <c r="AF879" s="351"/>
      <c r="AG879" s="351"/>
      <c r="AH879" s="366">
        <v>8</v>
      </c>
      <c r="AI879" s="367"/>
      <c r="AJ879" s="367"/>
      <c r="AK879" s="367"/>
      <c r="AL879" s="354" t="s">
        <v>800</v>
      </c>
      <c r="AM879" s="355"/>
      <c r="AN879" s="355"/>
      <c r="AO879" s="356"/>
      <c r="AP879" s="357" t="s">
        <v>788</v>
      </c>
      <c r="AQ879" s="357"/>
      <c r="AR879" s="357"/>
      <c r="AS879" s="357"/>
      <c r="AT879" s="357"/>
      <c r="AU879" s="357"/>
      <c r="AV879" s="357"/>
      <c r="AW879" s="357"/>
      <c r="AX879" s="357"/>
      <c r="AY879">
        <f>COUNTA($C$879)</f>
        <v>1</v>
      </c>
    </row>
    <row r="880" spans="1:51" ht="38.15" customHeight="1" x14ac:dyDescent="0.2">
      <c r="A880" s="370">
        <v>3</v>
      </c>
      <c r="B880" s="370">
        <v>1</v>
      </c>
      <c r="C880" s="908" t="s">
        <v>786</v>
      </c>
      <c r="D880" s="909"/>
      <c r="E880" s="909"/>
      <c r="F880" s="909"/>
      <c r="G880" s="909"/>
      <c r="H880" s="909"/>
      <c r="I880" s="910"/>
      <c r="J880" s="344">
        <v>3012801004456</v>
      </c>
      <c r="K880" s="345"/>
      <c r="L880" s="345"/>
      <c r="M880" s="345"/>
      <c r="N880" s="345"/>
      <c r="O880" s="345"/>
      <c r="P880" s="359" t="s">
        <v>791</v>
      </c>
      <c r="Q880" s="346"/>
      <c r="R880" s="346"/>
      <c r="S880" s="346"/>
      <c r="T880" s="346"/>
      <c r="U880" s="346"/>
      <c r="V880" s="346"/>
      <c r="W880" s="346"/>
      <c r="X880" s="346"/>
      <c r="Y880" s="347">
        <v>2</v>
      </c>
      <c r="Z880" s="348"/>
      <c r="AA880" s="348"/>
      <c r="AB880" s="349"/>
      <c r="AC880" s="350" t="s">
        <v>372</v>
      </c>
      <c r="AD880" s="351"/>
      <c r="AE880" s="351"/>
      <c r="AF880" s="351"/>
      <c r="AG880" s="351"/>
      <c r="AH880" s="352">
        <v>2</v>
      </c>
      <c r="AI880" s="353"/>
      <c r="AJ880" s="353"/>
      <c r="AK880" s="353"/>
      <c r="AL880" s="354" t="s">
        <v>800</v>
      </c>
      <c r="AM880" s="355"/>
      <c r="AN880" s="355"/>
      <c r="AO880" s="356"/>
      <c r="AP880" s="357" t="s">
        <v>788</v>
      </c>
      <c r="AQ880" s="357"/>
      <c r="AR880" s="357"/>
      <c r="AS880" s="357"/>
      <c r="AT880" s="357"/>
      <c r="AU880" s="357"/>
      <c r="AV880" s="357"/>
      <c r="AW880" s="357"/>
      <c r="AX880" s="357"/>
      <c r="AY880">
        <f>COUNTA($C$880)</f>
        <v>1</v>
      </c>
    </row>
    <row r="881" spans="1:51" ht="40.15" customHeight="1" x14ac:dyDescent="0.2">
      <c r="A881" s="370">
        <v>4</v>
      </c>
      <c r="B881" s="370">
        <v>1</v>
      </c>
      <c r="C881" s="908" t="s">
        <v>787</v>
      </c>
      <c r="D881" s="909"/>
      <c r="E881" s="909"/>
      <c r="F881" s="909"/>
      <c r="G881" s="909"/>
      <c r="H881" s="909"/>
      <c r="I881" s="910"/>
      <c r="J881" s="344">
        <v>4011001041557</v>
      </c>
      <c r="K881" s="345"/>
      <c r="L881" s="345"/>
      <c r="M881" s="345"/>
      <c r="N881" s="345"/>
      <c r="O881" s="345"/>
      <c r="P881" s="359" t="s">
        <v>792</v>
      </c>
      <c r="Q881" s="346"/>
      <c r="R881" s="346"/>
      <c r="S881" s="346"/>
      <c r="T881" s="346"/>
      <c r="U881" s="346"/>
      <c r="V881" s="346"/>
      <c r="W881" s="346"/>
      <c r="X881" s="346"/>
      <c r="Y881" s="347">
        <v>2</v>
      </c>
      <c r="Z881" s="348"/>
      <c r="AA881" s="348"/>
      <c r="AB881" s="349"/>
      <c r="AC881" s="350" t="s">
        <v>378</v>
      </c>
      <c r="AD881" s="351"/>
      <c r="AE881" s="351"/>
      <c r="AF881" s="351"/>
      <c r="AG881" s="351"/>
      <c r="AH881" s="352" t="s">
        <v>788</v>
      </c>
      <c r="AI881" s="353"/>
      <c r="AJ881" s="353"/>
      <c r="AK881" s="353"/>
      <c r="AL881" s="354" t="s">
        <v>788</v>
      </c>
      <c r="AM881" s="355"/>
      <c r="AN881" s="355"/>
      <c r="AO881" s="356"/>
      <c r="AP881" s="357" t="s">
        <v>788</v>
      </c>
      <c r="AQ881" s="357"/>
      <c r="AR881" s="357"/>
      <c r="AS881" s="357"/>
      <c r="AT881" s="357"/>
      <c r="AU881" s="357"/>
      <c r="AV881" s="357"/>
      <c r="AW881" s="357"/>
      <c r="AX881" s="357"/>
      <c r="AY881">
        <f>COUNTA($C$881)</f>
        <v>1</v>
      </c>
    </row>
    <row r="882" spans="1:51" ht="36" customHeight="1" x14ac:dyDescent="0.2">
      <c r="A882" s="370">
        <v>5</v>
      </c>
      <c r="B882" s="370">
        <v>1</v>
      </c>
      <c r="C882" s="376" t="s">
        <v>784</v>
      </c>
      <c r="D882" s="377"/>
      <c r="E882" s="377"/>
      <c r="F882" s="377"/>
      <c r="G882" s="377"/>
      <c r="H882" s="377"/>
      <c r="I882" s="378"/>
      <c r="J882" s="344">
        <v>4010401004009</v>
      </c>
      <c r="K882" s="345"/>
      <c r="L882" s="345"/>
      <c r="M882" s="345"/>
      <c r="N882" s="345"/>
      <c r="O882" s="345"/>
      <c r="P882" s="359" t="s">
        <v>793</v>
      </c>
      <c r="Q882" s="346"/>
      <c r="R882" s="346"/>
      <c r="S882" s="346"/>
      <c r="T882" s="346"/>
      <c r="U882" s="346"/>
      <c r="V882" s="346"/>
      <c r="W882" s="346"/>
      <c r="X882" s="346"/>
      <c r="Y882" s="347">
        <v>1</v>
      </c>
      <c r="Z882" s="348"/>
      <c r="AA882" s="348"/>
      <c r="AB882" s="349"/>
      <c r="AC882" s="350" t="s">
        <v>378</v>
      </c>
      <c r="AD882" s="351"/>
      <c r="AE882" s="351"/>
      <c r="AF882" s="351"/>
      <c r="AG882" s="351"/>
      <c r="AH882" s="352" t="s">
        <v>788</v>
      </c>
      <c r="AI882" s="353"/>
      <c r="AJ882" s="353"/>
      <c r="AK882" s="353"/>
      <c r="AL882" s="354" t="s">
        <v>788</v>
      </c>
      <c r="AM882" s="355"/>
      <c r="AN882" s="355"/>
      <c r="AO882" s="356"/>
      <c r="AP882" s="357" t="s">
        <v>788</v>
      </c>
      <c r="AQ882" s="357"/>
      <c r="AR882" s="357"/>
      <c r="AS882" s="357"/>
      <c r="AT882" s="357"/>
      <c r="AU882" s="357"/>
      <c r="AV882" s="357"/>
      <c r="AW882" s="357"/>
      <c r="AX882" s="357"/>
      <c r="AY882">
        <f>COUNTA($C$882)</f>
        <v>1</v>
      </c>
    </row>
    <row r="883" spans="1:51" ht="43.15" customHeight="1" x14ac:dyDescent="0.2">
      <c r="A883" s="370">
        <v>6</v>
      </c>
      <c r="B883" s="370">
        <v>1</v>
      </c>
      <c r="C883" s="376" t="s">
        <v>784</v>
      </c>
      <c r="D883" s="377"/>
      <c r="E883" s="377"/>
      <c r="F883" s="377"/>
      <c r="G883" s="377"/>
      <c r="H883" s="377"/>
      <c r="I883" s="378"/>
      <c r="J883" s="344">
        <v>4010401004009</v>
      </c>
      <c r="K883" s="345"/>
      <c r="L883" s="345"/>
      <c r="M883" s="345"/>
      <c r="N883" s="345"/>
      <c r="O883" s="345"/>
      <c r="P883" s="359" t="s">
        <v>799</v>
      </c>
      <c r="Q883" s="346"/>
      <c r="R883" s="346"/>
      <c r="S883" s="346"/>
      <c r="T883" s="346"/>
      <c r="U883" s="346"/>
      <c r="V883" s="346"/>
      <c r="W883" s="346"/>
      <c r="X883" s="346"/>
      <c r="Y883" s="347">
        <v>1</v>
      </c>
      <c r="Z883" s="348"/>
      <c r="AA883" s="348"/>
      <c r="AB883" s="349"/>
      <c r="AC883" s="350" t="s">
        <v>378</v>
      </c>
      <c r="AD883" s="351"/>
      <c r="AE883" s="351"/>
      <c r="AF883" s="351"/>
      <c r="AG883" s="351"/>
      <c r="AH883" s="352" t="s">
        <v>788</v>
      </c>
      <c r="AI883" s="353"/>
      <c r="AJ883" s="353"/>
      <c r="AK883" s="353"/>
      <c r="AL883" s="354" t="s">
        <v>788</v>
      </c>
      <c r="AM883" s="355"/>
      <c r="AN883" s="355"/>
      <c r="AO883" s="356"/>
      <c r="AP883" s="357" t="s">
        <v>788</v>
      </c>
      <c r="AQ883" s="357"/>
      <c r="AR883" s="357"/>
      <c r="AS883" s="357"/>
      <c r="AT883" s="357"/>
      <c r="AU883" s="357"/>
      <c r="AV883" s="357"/>
      <c r="AW883" s="357"/>
      <c r="AX883" s="357"/>
      <c r="AY883">
        <f>COUNTA($C$883)</f>
        <v>1</v>
      </c>
    </row>
    <row r="884" spans="1:51" ht="31.15" customHeight="1" x14ac:dyDescent="0.2">
      <c r="A884" s="370">
        <v>7</v>
      </c>
      <c r="B884" s="370">
        <v>1</v>
      </c>
      <c r="C884" s="376" t="s">
        <v>784</v>
      </c>
      <c r="D884" s="377"/>
      <c r="E884" s="377"/>
      <c r="F884" s="377"/>
      <c r="G884" s="377"/>
      <c r="H884" s="377"/>
      <c r="I884" s="378"/>
      <c r="J884" s="344">
        <v>4010401004009</v>
      </c>
      <c r="K884" s="345"/>
      <c r="L884" s="345"/>
      <c r="M884" s="345"/>
      <c r="N884" s="345"/>
      <c r="O884" s="345"/>
      <c r="P884" s="359" t="s">
        <v>794</v>
      </c>
      <c r="Q884" s="346"/>
      <c r="R884" s="346"/>
      <c r="S884" s="346"/>
      <c r="T884" s="346"/>
      <c r="U884" s="346"/>
      <c r="V884" s="346"/>
      <c r="W884" s="346"/>
      <c r="X884" s="346"/>
      <c r="Y884" s="347">
        <v>1</v>
      </c>
      <c r="Z884" s="348"/>
      <c r="AA884" s="348"/>
      <c r="AB884" s="349"/>
      <c r="AC884" s="350" t="s">
        <v>378</v>
      </c>
      <c r="AD884" s="351"/>
      <c r="AE884" s="351"/>
      <c r="AF884" s="351"/>
      <c r="AG884" s="351"/>
      <c r="AH884" s="352" t="s">
        <v>788</v>
      </c>
      <c r="AI884" s="353"/>
      <c r="AJ884" s="353"/>
      <c r="AK884" s="353"/>
      <c r="AL884" s="354" t="s">
        <v>788</v>
      </c>
      <c r="AM884" s="355"/>
      <c r="AN884" s="355"/>
      <c r="AO884" s="356"/>
      <c r="AP884" s="357" t="s">
        <v>788</v>
      </c>
      <c r="AQ884" s="357"/>
      <c r="AR884" s="357"/>
      <c r="AS884" s="357"/>
      <c r="AT884" s="357"/>
      <c r="AU884" s="357"/>
      <c r="AV884" s="357"/>
      <c r="AW884" s="357"/>
      <c r="AX884" s="357"/>
      <c r="AY884">
        <f>COUNTA($C$884)</f>
        <v>1</v>
      </c>
    </row>
    <row r="885" spans="1:51" ht="34.15" customHeight="1" x14ac:dyDescent="0.2">
      <c r="A885" s="370">
        <v>8</v>
      </c>
      <c r="B885" s="370">
        <v>1</v>
      </c>
      <c r="C885" s="376" t="s">
        <v>784</v>
      </c>
      <c r="D885" s="377"/>
      <c r="E885" s="377"/>
      <c r="F885" s="377"/>
      <c r="G885" s="377"/>
      <c r="H885" s="377"/>
      <c r="I885" s="378"/>
      <c r="J885" s="344">
        <v>4010401004009</v>
      </c>
      <c r="K885" s="345"/>
      <c r="L885" s="345"/>
      <c r="M885" s="345"/>
      <c r="N885" s="345"/>
      <c r="O885" s="345"/>
      <c r="P885" s="359" t="s">
        <v>795</v>
      </c>
      <c r="Q885" s="346"/>
      <c r="R885" s="346"/>
      <c r="S885" s="346"/>
      <c r="T885" s="346"/>
      <c r="U885" s="346"/>
      <c r="V885" s="346"/>
      <c r="W885" s="346"/>
      <c r="X885" s="346"/>
      <c r="Y885" s="347">
        <v>1</v>
      </c>
      <c r="Z885" s="348"/>
      <c r="AA885" s="348"/>
      <c r="AB885" s="349"/>
      <c r="AC885" s="350" t="s">
        <v>378</v>
      </c>
      <c r="AD885" s="351"/>
      <c r="AE885" s="351"/>
      <c r="AF885" s="351"/>
      <c r="AG885" s="351"/>
      <c r="AH885" s="352" t="s">
        <v>788</v>
      </c>
      <c r="AI885" s="353"/>
      <c r="AJ885" s="353"/>
      <c r="AK885" s="353"/>
      <c r="AL885" s="354" t="s">
        <v>788</v>
      </c>
      <c r="AM885" s="355"/>
      <c r="AN885" s="355"/>
      <c r="AO885" s="356"/>
      <c r="AP885" s="357" t="s">
        <v>788</v>
      </c>
      <c r="AQ885" s="357"/>
      <c r="AR885" s="357"/>
      <c r="AS885" s="357"/>
      <c r="AT885" s="357"/>
      <c r="AU885" s="357"/>
      <c r="AV885" s="357"/>
      <c r="AW885" s="357"/>
      <c r="AX885" s="357"/>
      <c r="AY885">
        <f>COUNTA($C$885)</f>
        <v>1</v>
      </c>
    </row>
    <row r="886" spans="1:51" ht="34.15" customHeight="1" x14ac:dyDescent="0.2">
      <c r="A886" s="370">
        <v>9</v>
      </c>
      <c r="B886" s="370">
        <v>1</v>
      </c>
      <c r="C886" s="376" t="s">
        <v>784</v>
      </c>
      <c r="D886" s="377"/>
      <c r="E886" s="377"/>
      <c r="F886" s="377"/>
      <c r="G886" s="377"/>
      <c r="H886" s="377"/>
      <c r="I886" s="378"/>
      <c r="J886" s="344">
        <v>4010401004009</v>
      </c>
      <c r="K886" s="345"/>
      <c r="L886" s="345"/>
      <c r="M886" s="345"/>
      <c r="N886" s="345"/>
      <c r="O886" s="345"/>
      <c r="P886" s="359" t="s">
        <v>796</v>
      </c>
      <c r="Q886" s="346"/>
      <c r="R886" s="346"/>
      <c r="S886" s="346"/>
      <c r="T886" s="346"/>
      <c r="U886" s="346"/>
      <c r="V886" s="346"/>
      <c r="W886" s="346"/>
      <c r="X886" s="346"/>
      <c r="Y886" s="347">
        <v>1</v>
      </c>
      <c r="Z886" s="348"/>
      <c r="AA886" s="348"/>
      <c r="AB886" s="349"/>
      <c r="AC886" s="350" t="s">
        <v>378</v>
      </c>
      <c r="AD886" s="351"/>
      <c r="AE886" s="351"/>
      <c r="AF886" s="351"/>
      <c r="AG886" s="351"/>
      <c r="AH886" s="352" t="s">
        <v>788</v>
      </c>
      <c r="AI886" s="353"/>
      <c r="AJ886" s="353"/>
      <c r="AK886" s="353"/>
      <c r="AL886" s="354" t="s">
        <v>788</v>
      </c>
      <c r="AM886" s="355"/>
      <c r="AN886" s="355"/>
      <c r="AO886" s="356"/>
      <c r="AP886" s="357" t="s">
        <v>788</v>
      </c>
      <c r="AQ886" s="357"/>
      <c r="AR886" s="357"/>
      <c r="AS886" s="357"/>
      <c r="AT886" s="357"/>
      <c r="AU886" s="357"/>
      <c r="AV886" s="357"/>
      <c r="AW886" s="357"/>
      <c r="AX886" s="357"/>
      <c r="AY886">
        <f>COUNTA($C$886)</f>
        <v>1</v>
      </c>
    </row>
    <row r="887" spans="1:51" ht="33.65" customHeight="1" x14ac:dyDescent="0.2">
      <c r="A887" s="370">
        <v>10</v>
      </c>
      <c r="B887" s="370">
        <v>1</v>
      </c>
      <c r="C887" s="376" t="s">
        <v>784</v>
      </c>
      <c r="D887" s="377"/>
      <c r="E887" s="377"/>
      <c r="F887" s="377"/>
      <c r="G887" s="377"/>
      <c r="H887" s="377"/>
      <c r="I887" s="378"/>
      <c r="J887" s="344">
        <v>4010401004009</v>
      </c>
      <c r="K887" s="345"/>
      <c r="L887" s="345"/>
      <c r="M887" s="345"/>
      <c r="N887" s="345"/>
      <c r="O887" s="345"/>
      <c r="P887" s="359" t="s">
        <v>797</v>
      </c>
      <c r="Q887" s="346"/>
      <c r="R887" s="346"/>
      <c r="S887" s="346"/>
      <c r="T887" s="346"/>
      <c r="U887" s="346"/>
      <c r="V887" s="346"/>
      <c r="W887" s="346"/>
      <c r="X887" s="346"/>
      <c r="Y887" s="347">
        <v>1</v>
      </c>
      <c r="Z887" s="348"/>
      <c r="AA887" s="348"/>
      <c r="AB887" s="349"/>
      <c r="AC887" s="350" t="s">
        <v>378</v>
      </c>
      <c r="AD887" s="351"/>
      <c r="AE887" s="351"/>
      <c r="AF887" s="351"/>
      <c r="AG887" s="351"/>
      <c r="AH887" s="352" t="s">
        <v>788</v>
      </c>
      <c r="AI887" s="353"/>
      <c r="AJ887" s="353"/>
      <c r="AK887" s="353"/>
      <c r="AL887" s="354" t="s">
        <v>788</v>
      </c>
      <c r="AM887" s="355"/>
      <c r="AN887" s="355"/>
      <c r="AO887" s="356"/>
      <c r="AP887" s="357" t="s">
        <v>788</v>
      </c>
      <c r="AQ887" s="357"/>
      <c r="AR887" s="357"/>
      <c r="AS887" s="357"/>
      <c r="AT887" s="357"/>
      <c r="AU887" s="357"/>
      <c r="AV887" s="357"/>
      <c r="AW887" s="357"/>
      <c r="AX887" s="357"/>
      <c r="AY887">
        <f>COUNTA($C$887)</f>
        <v>1</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7.1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7.5" customHeight="1" x14ac:dyDescent="0.2">
      <c r="A911" s="370">
        <v>1</v>
      </c>
      <c r="B911" s="370">
        <v>1</v>
      </c>
      <c r="C911" s="358" t="s">
        <v>775</v>
      </c>
      <c r="D911" s="343"/>
      <c r="E911" s="343"/>
      <c r="F911" s="343"/>
      <c r="G911" s="343"/>
      <c r="H911" s="343"/>
      <c r="I911" s="343"/>
      <c r="J911" s="344">
        <v>7011001047196</v>
      </c>
      <c r="K911" s="345"/>
      <c r="L911" s="345"/>
      <c r="M911" s="345"/>
      <c r="N911" s="345"/>
      <c r="O911" s="345"/>
      <c r="P911" s="359" t="s">
        <v>776</v>
      </c>
      <c r="Q911" s="346"/>
      <c r="R911" s="346"/>
      <c r="S911" s="346"/>
      <c r="T911" s="346"/>
      <c r="U911" s="346"/>
      <c r="V911" s="346"/>
      <c r="W911" s="346"/>
      <c r="X911" s="346"/>
      <c r="Y911" s="347">
        <v>6.7</v>
      </c>
      <c r="Z911" s="348"/>
      <c r="AA911" s="348"/>
      <c r="AB911" s="349"/>
      <c r="AC911" s="350" t="s">
        <v>376</v>
      </c>
      <c r="AD911" s="351"/>
      <c r="AE911" s="351"/>
      <c r="AF911" s="351"/>
      <c r="AG911" s="351"/>
      <c r="AH911" s="366">
        <v>1</v>
      </c>
      <c r="AI911" s="367"/>
      <c r="AJ911" s="367"/>
      <c r="AK911" s="367"/>
      <c r="AL911" s="354" t="s">
        <v>777</v>
      </c>
      <c r="AM911" s="355"/>
      <c r="AN911" s="355"/>
      <c r="AO911" s="356"/>
      <c r="AP911" s="357"/>
      <c r="AQ911" s="357"/>
      <c r="AR911" s="357"/>
      <c r="AS911" s="357"/>
      <c r="AT911" s="357"/>
      <c r="AU911" s="357"/>
      <c r="AV911" s="357"/>
      <c r="AW911" s="357"/>
      <c r="AX911" s="357"/>
      <c r="AY911">
        <f t="shared" si="119"/>
        <v>1</v>
      </c>
    </row>
    <row r="912" spans="1:51" ht="47.15" customHeight="1" x14ac:dyDescent="0.2">
      <c r="A912" s="370">
        <v>2</v>
      </c>
      <c r="B912" s="370">
        <v>1</v>
      </c>
      <c r="C912" s="358" t="s">
        <v>778</v>
      </c>
      <c r="D912" s="343"/>
      <c r="E912" s="343"/>
      <c r="F912" s="343"/>
      <c r="G912" s="343"/>
      <c r="H912" s="343"/>
      <c r="I912" s="343"/>
      <c r="J912" s="344">
        <v>7010401066285</v>
      </c>
      <c r="K912" s="345"/>
      <c r="L912" s="345"/>
      <c r="M912" s="345"/>
      <c r="N912" s="345"/>
      <c r="O912" s="345"/>
      <c r="P912" s="359" t="s">
        <v>779</v>
      </c>
      <c r="Q912" s="346"/>
      <c r="R912" s="346"/>
      <c r="S912" s="346"/>
      <c r="T912" s="346"/>
      <c r="U912" s="346"/>
      <c r="V912" s="346"/>
      <c r="W912" s="346"/>
      <c r="X912" s="346"/>
      <c r="Y912" s="347">
        <v>0.9</v>
      </c>
      <c r="Z912" s="348"/>
      <c r="AA912" s="348"/>
      <c r="AB912" s="349"/>
      <c r="AC912" s="350" t="s">
        <v>378</v>
      </c>
      <c r="AD912" s="351"/>
      <c r="AE912" s="351"/>
      <c r="AF912" s="351"/>
      <c r="AG912" s="351"/>
      <c r="AH912" s="366" t="s">
        <v>777</v>
      </c>
      <c r="AI912" s="367"/>
      <c r="AJ912" s="367"/>
      <c r="AK912" s="367"/>
      <c r="AL912" s="354" t="s">
        <v>777</v>
      </c>
      <c r="AM912" s="355"/>
      <c r="AN912" s="355"/>
      <c r="AO912" s="356"/>
      <c r="AP912" s="357"/>
      <c r="AQ912" s="357"/>
      <c r="AR912" s="357"/>
      <c r="AS912" s="357"/>
      <c r="AT912" s="357"/>
      <c r="AU912" s="357"/>
      <c r="AV912" s="357"/>
      <c r="AW912" s="357"/>
      <c r="AX912" s="357"/>
      <c r="AY912">
        <f>COUNTA($C$912)</f>
        <v>1</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65" max="49" man="1"/>
    <brk id="725" max="49" man="1"/>
    <brk id="747"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2">
      <c r="A38" s="13"/>
      <c r="B38" s="13"/>
      <c r="F38" s="13"/>
      <c r="G38" s="19"/>
      <c r="K38" s="13"/>
      <c r="L38" s="13"/>
      <c r="O38" s="13"/>
      <c r="P38" s="13"/>
      <c r="Q38" s="19"/>
      <c r="T38" s="13"/>
      <c r="U38" s="32" t="s">
        <v>388</v>
      </c>
      <c r="Y38" s="32" t="s">
        <v>452</v>
      </c>
      <c r="Z38" s="32" t="s">
        <v>585</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2">
      <c r="A40" s="13"/>
      <c r="B40" s="13"/>
      <c r="F40" s="13"/>
      <c r="G40" s="19"/>
      <c r="K40" s="13"/>
      <c r="L40" s="13"/>
      <c r="O40" s="13"/>
      <c r="P40" s="13"/>
      <c r="Q40" s="19"/>
      <c r="T40" s="13"/>
      <c r="Y40" s="32" t="s">
        <v>454</v>
      </c>
      <c r="Z40" s="32" t="s">
        <v>587</v>
      </c>
      <c r="AF40" s="30"/>
      <c r="AK40" s="51" t="str">
        <f t="shared" si="7"/>
        <v>m</v>
      </c>
    </row>
    <row r="41" spans="1:37" x14ac:dyDescent="0.2">
      <c r="A41" s="13"/>
      <c r="B41" s="13"/>
      <c r="F41" s="13"/>
      <c r="G41" s="19"/>
      <c r="K41" s="13"/>
      <c r="L41" s="13"/>
      <c r="O41" s="13"/>
      <c r="P41" s="13"/>
      <c r="Q41" s="19"/>
      <c r="T41" s="13"/>
      <c r="Y41" s="32" t="s">
        <v>455</v>
      </c>
      <c r="Z41" s="32" t="s">
        <v>588</v>
      </c>
      <c r="AF41" s="30"/>
      <c r="AK41" s="51" t="str">
        <f t="shared" si="7"/>
        <v>n</v>
      </c>
    </row>
    <row r="42" spans="1:37" x14ac:dyDescent="0.2">
      <c r="A42" s="13"/>
      <c r="B42" s="13"/>
      <c r="F42" s="13"/>
      <c r="G42" s="19"/>
      <c r="K42" s="13"/>
      <c r="L42" s="13"/>
      <c r="O42" s="13"/>
      <c r="P42" s="13"/>
      <c r="Q42" s="19"/>
      <c r="T42" s="13"/>
      <c r="Y42" s="32" t="s">
        <v>456</v>
      </c>
      <c r="Z42" s="32" t="s">
        <v>589</v>
      </c>
      <c r="AF42" s="30"/>
      <c r="AK42" s="51" t="str">
        <f t="shared" si="7"/>
        <v>o</v>
      </c>
    </row>
    <row r="43" spans="1:37" x14ac:dyDescent="0.2">
      <c r="A43" s="13"/>
      <c r="B43" s="13"/>
      <c r="F43" s="13"/>
      <c r="G43" s="19"/>
      <c r="K43" s="13"/>
      <c r="L43" s="13"/>
      <c r="O43" s="13"/>
      <c r="P43" s="13"/>
      <c r="Q43" s="19"/>
      <c r="T43" s="13"/>
      <c r="Y43" s="32" t="s">
        <v>457</v>
      </c>
      <c r="Z43" s="32" t="s">
        <v>590</v>
      </c>
      <c r="AF43" s="30"/>
      <c r="AK43" s="51" t="str">
        <f t="shared" si="7"/>
        <v>p</v>
      </c>
    </row>
    <row r="44" spans="1:37" x14ac:dyDescent="0.2">
      <c r="A44" s="13"/>
      <c r="B44" s="13"/>
      <c r="F44" s="13"/>
      <c r="G44" s="19"/>
      <c r="K44" s="13"/>
      <c r="L44" s="13"/>
      <c r="O44" s="13"/>
      <c r="P44" s="13"/>
      <c r="Q44" s="19"/>
      <c r="T44" s="13"/>
      <c r="Y44" s="32" t="s">
        <v>458</v>
      </c>
      <c r="Z44" s="32" t="s">
        <v>591</v>
      </c>
      <c r="AF44" s="30"/>
      <c r="AK44" s="51" t="str">
        <f t="shared" si="7"/>
        <v>q</v>
      </c>
    </row>
    <row r="45" spans="1:37" x14ac:dyDescent="0.2">
      <c r="A45" s="13"/>
      <c r="B45" s="13"/>
      <c r="F45" s="13"/>
      <c r="G45" s="19"/>
      <c r="K45" s="13"/>
      <c r="L45" s="13"/>
      <c r="O45" s="13"/>
      <c r="P45" s="13"/>
      <c r="Q45" s="19"/>
      <c r="T45" s="13"/>
      <c r="Y45" s="32" t="s">
        <v>459</v>
      </c>
      <c r="Z45" s="32" t="s">
        <v>592</v>
      </c>
      <c r="AF45" s="30"/>
      <c r="AK45" s="51" t="str">
        <f t="shared" si="7"/>
        <v>r</v>
      </c>
    </row>
    <row r="46" spans="1:37" x14ac:dyDescent="0.2">
      <c r="A46" s="13"/>
      <c r="B46" s="13"/>
      <c r="F46" s="13"/>
      <c r="G46" s="19"/>
      <c r="K46" s="13"/>
      <c r="L46" s="13"/>
      <c r="O46" s="13"/>
      <c r="P46" s="13"/>
      <c r="Q46" s="19"/>
      <c r="T46" s="13"/>
      <c r="Y46" s="32" t="s">
        <v>460</v>
      </c>
      <c r="Z46" s="32" t="s">
        <v>593</v>
      </c>
      <c r="AF46" s="30"/>
      <c r="AK46" s="51" t="str">
        <f t="shared" si="7"/>
        <v>s</v>
      </c>
    </row>
    <row r="47" spans="1:37" x14ac:dyDescent="0.2">
      <c r="A47" s="13"/>
      <c r="B47" s="13"/>
      <c r="F47" s="13"/>
      <c r="G47" s="19"/>
      <c r="K47" s="13"/>
      <c r="L47" s="13"/>
      <c r="O47" s="13"/>
      <c r="P47" s="13"/>
      <c r="Q47" s="19"/>
      <c r="T47" s="13"/>
      <c r="Y47" s="32" t="s">
        <v>461</v>
      </c>
      <c r="Z47" s="32" t="s">
        <v>594</v>
      </c>
      <c r="AF47" s="30"/>
      <c r="AK47" s="51" t="str">
        <f t="shared" si="7"/>
        <v>t</v>
      </c>
    </row>
    <row r="48" spans="1:37" x14ac:dyDescent="0.2">
      <c r="A48" s="13"/>
      <c r="B48" s="13"/>
      <c r="F48" s="13"/>
      <c r="G48" s="19"/>
      <c r="K48" s="13"/>
      <c r="L48" s="13"/>
      <c r="O48" s="13"/>
      <c r="P48" s="13"/>
      <c r="Q48" s="19"/>
      <c r="T48" s="13"/>
      <c r="Y48" s="32" t="s">
        <v>462</v>
      </c>
      <c r="Z48" s="32" t="s">
        <v>595</v>
      </c>
      <c r="AF48" s="30"/>
      <c r="AK48" s="51" t="str">
        <f t="shared" si="7"/>
        <v>u</v>
      </c>
    </row>
    <row r="49" spans="1:37" x14ac:dyDescent="0.2">
      <c r="A49" s="13"/>
      <c r="B49" s="13"/>
      <c r="F49" s="13"/>
      <c r="G49" s="19"/>
      <c r="K49" s="13"/>
      <c r="L49" s="13"/>
      <c r="O49" s="13"/>
      <c r="P49" s="13"/>
      <c r="Q49" s="19"/>
      <c r="T49" s="13"/>
      <c r="Y49" s="32" t="s">
        <v>463</v>
      </c>
      <c r="Z49" s="32" t="s">
        <v>596</v>
      </c>
      <c r="AF49" s="30"/>
      <c r="AK49" s="51" t="str">
        <f t="shared" si="7"/>
        <v>v</v>
      </c>
    </row>
    <row r="50" spans="1:37" x14ac:dyDescent="0.2">
      <c r="A50" s="13"/>
      <c r="B50" s="13"/>
      <c r="F50" s="13"/>
      <c r="G50" s="19"/>
      <c r="K50" s="13"/>
      <c r="L50" s="13"/>
      <c r="O50" s="13"/>
      <c r="P50" s="13"/>
      <c r="Q50" s="19"/>
      <c r="T50" s="13"/>
      <c r="Y50" s="32" t="s">
        <v>464</v>
      </c>
      <c r="Z50" s="32" t="s">
        <v>597</v>
      </c>
      <c r="AF50" s="30"/>
    </row>
    <row r="51" spans="1:37" x14ac:dyDescent="0.2">
      <c r="A51" s="13"/>
      <c r="B51" s="13"/>
      <c r="F51" s="13"/>
      <c r="G51" s="19"/>
      <c r="K51" s="13"/>
      <c r="L51" s="13"/>
      <c r="O51" s="13"/>
      <c r="P51" s="13"/>
      <c r="Q51" s="19"/>
      <c r="T51" s="13"/>
      <c r="Y51" s="32" t="s">
        <v>465</v>
      </c>
      <c r="Z51" s="32" t="s">
        <v>598</v>
      </c>
      <c r="AF51" s="30"/>
    </row>
    <row r="52" spans="1:37" x14ac:dyDescent="0.2">
      <c r="A52" s="13"/>
      <c r="B52" s="13"/>
      <c r="F52" s="13"/>
      <c r="G52" s="19"/>
      <c r="K52" s="13"/>
      <c r="L52" s="13"/>
      <c r="O52" s="13"/>
      <c r="P52" s="13"/>
      <c r="Q52" s="19"/>
      <c r="T52" s="13"/>
      <c r="Y52" s="32" t="s">
        <v>466</v>
      </c>
      <c r="Z52" s="32" t="s">
        <v>599</v>
      </c>
      <c r="AF52" s="30"/>
    </row>
    <row r="53" spans="1:37" x14ac:dyDescent="0.2">
      <c r="A53" s="13"/>
      <c r="B53" s="13"/>
      <c r="F53" s="13"/>
      <c r="G53" s="19"/>
      <c r="K53" s="13"/>
      <c r="L53" s="13"/>
      <c r="O53" s="13"/>
      <c r="P53" s="13"/>
      <c r="Q53" s="19"/>
      <c r="T53" s="13"/>
      <c r="Y53" s="32" t="s">
        <v>467</v>
      </c>
      <c r="Z53" s="32" t="s">
        <v>600</v>
      </c>
      <c r="AF53" s="30"/>
    </row>
    <row r="54" spans="1:37" x14ac:dyDescent="0.2">
      <c r="A54" s="13"/>
      <c r="B54" s="13"/>
      <c r="F54" s="13"/>
      <c r="G54" s="19"/>
      <c r="K54" s="13"/>
      <c r="L54" s="13"/>
      <c r="O54" s="13"/>
      <c r="P54" s="20"/>
      <c r="Q54" s="19"/>
      <c r="T54" s="13"/>
      <c r="Y54" s="32" t="s">
        <v>468</v>
      </c>
      <c r="Z54" s="32" t="s">
        <v>601</v>
      </c>
      <c r="AF54" s="30"/>
    </row>
    <row r="55" spans="1:37" x14ac:dyDescent="0.2">
      <c r="A55" s="13"/>
      <c r="B55" s="13"/>
      <c r="F55" s="13"/>
      <c r="G55" s="19"/>
      <c r="K55" s="13"/>
      <c r="L55" s="13"/>
      <c r="O55" s="13"/>
      <c r="P55" s="13"/>
      <c r="Q55" s="19"/>
      <c r="T55" s="13"/>
      <c r="Y55" s="32" t="s">
        <v>469</v>
      </c>
      <c r="Z55" s="32" t="s">
        <v>602</v>
      </c>
      <c r="AF55" s="30"/>
    </row>
    <row r="56" spans="1:37" x14ac:dyDescent="0.2">
      <c r="A56" s="13"/>
      <c r="B56" s="13"/>
      <c r="F56" s="13"/>
      <c r="G56" s="19"/>
      <c r="K56" s="13"/>
      <c r="L56" s="13"/>
      <c r="O56" s="13"/>
      <c r="P56" s="13"/>
      <c r="Q56" s="19"/>
      <c r="T56" s="13"/>
      <c r="Y56" s="32" t="s">
        <v>470</v>
      </c>
      <c r="Z56" s="32" t="s">
        <v>603</v>
      </c>
      <c r="AF56" s="30"/>
    </row>
    <row r="57" spans="1:37" x14ac:dyDescent="0.2">
      <c r="A57" s="13"/>
      <c r="B57" s="13"/>
      <c r="F57" s="13"/>
      <c r="G57" s="19"/>
      <c r="K57" s="13"/>
      <c r="L57" s="13"/>
      <c r="O57" s="13"/>
      <c r="P57" s="13"/>
      <c r="Q57" s="19"/>
      <c r="T57" s="13"/>
      <c r="Y57" s="32" t="s">
        <v>471</v>
      </c>
      <c r="Z57" s="32" t="s">
        <v>604</v>
      </c>
      <c r="AF57" s="30"/>
    </row>
    <row r="58" spans="1:37" x14ac:dyDescent="0.2">
      <c r="A58" s="13"/>
      <c r="B58" s="13"/>
      <c r="F58" s="13"/>
      <c r="G58" s="19"/>
      <c r="K58" s="13"/>
      <c r="L58" s="13"/>
      <c r="O58" s="13"/>
      <c r="P58" s="13"/>
      <c r="Q58" s="19"/>
      <c r="T58" s="13"/>
      <c r="Y58" s="32" t="s">
        <v>472</v>
      </c>
      <c r="Z58" s="32" t="s">
        <v>605</v>
      </c>
      <c r="AF58" s="30"/>
    </row>
    <row r="59" spans="1:37" x14ac:dyDescent="0.2">
      <c r="A59" s="13"/>
      <c r="B59" s="13"/>
      <c r="F59" s="13"/>
      <c r="G59" s="19"/>
      <c r="K59" s="13"/>
      <c r="L59" s="13"/>
      <c r="O59" s="13"/>
      <c r="P59" s="13"/>
      <c r="Q59" s="19"/>
      <c r="T59" s="13"/>
      <c r="Y59" s="32" t="s">
        <v>473</v>
      </c>
      <c r="Z59" s="32" t="s">
        <v>606</v>
      </c>
      <c r="AF59" s="30"/>
    </row>
    <row r="60" spans="1:37" x14ac:dyDescent="0.2">
      <c r="A60" s="13"/>
      <c r="B60" s="13"/>
      <c r="F60" s="13"/>
      <c r="G60" s="19"/>
      <c r="K60" s="13"/>
      <c r="L60" s="13"/>
      <c r="O60" s="13"/>
      <c r="P60" s="13"/>
      <c r="Q60" s="19"/>
      <c r="T60" s="13"/>
      <c r="Y60" s="32" t="s">
        <v>474</v>
      </c>
      <c r="Z60" s="32" t="s">
        <v>607</v>
      </c>
      <c r="AF60" s="30"/>
    </row>
    <row r="61" spans="1:37" x14ac:dyDescent="0.2">
      <c r="A61" s="13"/>
      <c r="B61" s="13"/>
      <c r="F61" s="13"/>
      <c r="G61" s="19"/>
      <c r="K61" s="13"/>
      <c r="L61" s="13"/>
      <c r="O61" s="13"/>
      <c r="P61" s="13"/>
      <c r="Q61" s="19"/>
      <c r="T61" s="13"/>
      <c r="Y61" s="32" t="s">
        <v>475</v>
      </c>
      <c r="Z61" s="32" t="s">
        <v>608</v>
      </c>
      <c r="AF61" s="30"/>
    </row>
    <row r="62" spans="1:37" x14ac:dyDescent="0.2">
      <c r="A62" s="13"/>
      <c r="B62" s="13"/>
      <c r="F62" s="13"/>
      <c r="G62" s="19"/>
      <c r="K62" s="13"/>
      <c r="L62" s="13"/>
      <c r="O62" s="13"/>
      <c r="P62" s="13"/>
      <c r="Q62" s="19"/>
      <c r="T62" s="13"/>
      <c r="Y62" s="32" t="s">
        <v>476</v>
      </c>
      <c r="Z62" s="32" t="s">
        <v>609</v>
      </c>
      <c r="AF62" s="30"/>
    </row>
    <row r="63" spans="1:37" x14ac:dyDescent="0.2">
      <c r="A63" s="13"/>
      <c r="B63" s="13"/>
      <c r="F63" s="13"/>
      <c r="G63" s="19"/>
      <c r="K63" s="13"/>
      <c r="L63" s="13"/>
      <c r="O63" s="13"/>
      <c r="P63" s="13"/>
      <c r="Q63" s="19"/>
      <c r="T63" s="13"/>
      <c r="Y63" s="32" t="s">
        <v>477</v>
      </c>
      <c r="Z63" s="32" t="s">
        <v>610</v>
      </c>
      <c r="AF63" s="30"/>
    </row>
    <row r="64" spans="1:37" x14ac:dyDescent="0.2">
      <c r="A64" s="13"/>
      <c r="B64" s="13"/>
      <c r="F64" s="13"/>
      <c r="G64" s="19"/>
      <c r="K64" s="13"/>
      <c r="L64" s="13"/>
      <c r="O64" s="13"/>
      <c r="P64" s="13"/>
      <c r="Q64" s="19"/>
      <c r="T64" s="13"/>
      <c r="Y64" s="32" t="s">
        <v>478</v>
      </c>
      <c r="Z64" s="32" t="s">
        <v>611</v>
      </c>
      <c r="AF64" s="30"/>
    </row>
    <row r="65" spans="1:32" x14ac:dyDescent="0.2">
      <c r="A65" s="13"/>
      <c r="B65" s="13"/>
      <c r="F65" s="13"/>
      <c r="G65" s="19"/>
      <c r="K65" s="13"/>
      <c r="L65" s="13"/>
      <c r="O65" s="13"/>
      <c r="P65" s="13"/>
      <c r="Q65" s="19"/>
      <c r="T65" s="13"/>
      <c r="Y65" s="32" t="s">
        <v>479</v>
      </c>
      <c r="Z65" s="32" t="s">
        <v>612</v>
      </c>
      <c r="AF65" s="30"/>
    </row>
    <row r="66" spans="1:32" x14ac:dyDescent="0.2">
      <c r="A66" s="13"/>
      <c r="B66" s="13"/>
      <c r="F66" s="13"/>
      <c r="G66" s="19"/>
      <c r="K66" s="13"/>
      <c r="L66" s="13"/>
      <c r="O66" s="13"/>
      <c r="P66" s="13"/>
      <c r="Q66" s="19"/>
      <c r="T66" s="13"/>
      <c r="Y66" s="32" t="s">
        <v>71</v>
      </c>
      <c r="Z66" s="32" t="s">
        <v>613</v>
      </c>
      <c r="AF66" s="30"/>
    </row>
    <row r="67" spans="1:32" x14ac:dyDescent="0.2">
      <c r="A67" s="13"/>
      <c r="B67" s="13"/>
      <c r="F67" s="13"/>
      <c r="G67" s="19"/>
      <c r="K67" s="13"/>
      <c r="L67" s="13"/>
      <c r="O67" s="13"/>
      <c r="P67" s="13"/>
      <c r="Q67" s="19"/>
      <c r="T67" s="13"/>
      <c r="Y67" s="32" t="s">
        <v>480</v>
      </c>
      <c r="Z67" s="32" t="s">
        <v>614</v>
      </c>
      <c r="AF67" s="30"/>
    </row>
    <row r="68" spans="1:32" x14ac:dyDescent="0.2">
      <c r="A68" s="13"/>
      <c r="B68" s="13"/>
      <c r="F68" s="13"/>
      <c r="G68" s="19"/>
      <c r="K68" s="13"/>
      <c r="L68" s="13"/>
      <c r="O68" s="13"/>
      <c r="P68" s="13"/>
      <c r="Q68" s="19"/>
      <c r="T68" s="13"/>
      <c r="Y68" s="32" t="s">
        <v>481</v>
      </c>
      <c r="Z68" s="32" t="s">
        <v>615</v>
      </c>
      <c r="AF68" s="30"/>
    </row>
    <row r="69" spans="1:32" x14ac:dyDescent="0.2">
      <c r="A69" s="13"/>
      <c r="B69" s="13"/>
      <c r="F69" s="13"/>
      <c r="G69" s="19"/>
      <c r="K69" s="13"/>
      <c r="L69" s="13"/>
      <c r="O69" s="13"/>
      <c r="P69" s="13"/>
      <c r="Q69" s="19"/>
      <c r="T69" s="13"/>
      <c r="Y69" s="32" t="s">
        <v>482</v>
      </c>
      <c r="Z69" s="32" t="s">
        <v>616</v>
      </c>
      <c r="AF69" s="30"/>
    </row>
    <row r="70" spans="1:32" x14ac:dyDescent="0.2">
      <c r="A70" s="13"/>
      <c r="B70" s="13"/>
      <c r="Y70" s="32" t="s">
        <v>483</v>
      </c>
      <c r="Z70" s="32" t="s">
        <v>617</v>
      </c>
    </row>
    <row r="71" spans="1:32" x14ac:dyDescent="0.2">
      <c r="Y71" s="32" t="s">
        <v>484</v>
      </c>
      <c r="Z71" s="32" t="s">
        <v>618</v>
      </c>
    </row>
    <row r="72" spans="1:32" x14ac:dyDescent="0.2">
      <c r="Y72" s="32" t="s">
        <v>485</v>
      </c>
      <c r="Z72" s="32" t="s">
        <v>619</v>
      </c>
    </row>
    <row r="73" spans="1:32" x14ac:dyDescent="0.2">
      <c r="Y73" s="32" t="s">
        <v>486</v>
      </c>
      <c r="Z73" s="32" t="s">
        <v>620</v>
      </c>
    </row>
    <row r="74" spans="1:32" x14ac:dyDescent="0.2">
      <c r="Y74" s="32" t="s">
        <v>487</v>
      </c>
      <c r="Z74" s="32" t="s">
        <v>621</v>
      </c>
    </row>
    <row r="75" spans="1:32" x14ac:dyDescent="0.2">
      <c r="Y75" s="32" t="s">
        <v>488</v>
      </c>
      <c r="Z75" s="32" t="s">
        <v>622</v>
      </c>
    </row>
    <row r="76" spans="1:32" x14ac:dyDescent="0.2">
      <c r="Y76" s="32" t="s">
        <v>489</v>
      </c>
      <c r="Z76" s="32" t="s">
        <v>623</v>
      </c>
    </row>
    <row r="77" spans="1:32" x14ac:dyDescent="0.2">
      <c r="Y77" s="32" t="s">
        <v>490</v>
      </c>
      <c r="Z77" s="32" t="s">
        <v>624</v>
      </c>
    </row>
    <row r="78" spans="1:32" x14ac:dyDescent="0.2">
      <c r="Y78" s="32" t="s">
        <v>491</v>
      </c>
      <c r="Z78" s="32" t="s">
        <v>625</v>
      </c>
    </row>
    <row r="79" spans="1:32" x14ac:dyDescent="0.2">
      <c r="Y79" s="32" t="s">
        <v>492</v>
      </c>
      <c r="Z79" s="32" t="s">
        <v>626</v>
      </c>
    </row>
    <row r="80" spans="1:32" x14ac:dyDescent="0.2">
      <c r="Y80" s="32" t="s">
        <v>493</v>
      </c>
      <c r="Z80" s="32" t="s">
        <v>627</v>
      </c>
    </row>
    <row r="81" spans="25:26" x14ac:dyDescent="0.2">
      <c r="Y81" s="32" t="s">
        <v>494</v>
      </c>
      <c r="Z81" s="32" t="s">
        <v>628</v>
      </c>
    </row>
    <row r="82" spans="25:26" x14ac:dyDescent="0.2">
      <c r="Y82" s="32" t="s">
        <v>495</v>
      </c>
      <c r="Z82" s="32" t="s">
        <v>629</v>
      </c>
    </row>
    <row r="83" spans="25:26" x14ac:dyDescent="0.2">
      <c r="Y83" s="32" t="s">
        <v>496</v>
      </c>
      <c r="Z83" s="32" t="s">
        <v>630</v>
      </c>
    </row>
    <row r="84" spans="25:26" x14ac:dyDescent="0.2">
      <c r="Y84" s="32" t="s">
        <v>497</v>
      </c>
      <c r="Z84" s="32" t="s">
        <v>631</v>
      </c>
    </row>
    <row r="85" spans="25:26" x14ac:dyDescent="0.2">
      <c r="Y85" s="32" t="s">
        <v>498</v>
      </c>
      <c r="Z85" s="32" t="s">
        <v>632</v>
      </c>
    </row>
    <row r="86" spans="25:26" x14ac:dyDescent="0.2">
      <c r="Y86" s="32" t="s">
        <v>499</v>
      </c>
      <c r="Z86" s="32" t="s">
        <v>633</v>
      </c>
    </row>
    <row r="87" spans="25:26" x14ac:dyDescent="0.2">
      <c r="Y87" s="32" t="s">
        <v>500</v>
      </c>
      <c r="Z87" s="32" t="s">
        <v>634</v>
      </c>
    </row>
    <row r="88" spans="25:26" x14ac:dyDescent="0.2">
      <c r="Y88" s="32" t="s">
        <v>501</v>
      </c>
      <c r="Z88" s="32" t="s">
        <v>635</v>
      </c>
    </row>
    <row r="89" spans="25:26" x14ac:dyDescent="0.2">
      <c r="Y89" s="32" t="s">
        <v>502</v>
      </c>
      <c r="Z89" s="32" t="s">
        <v>636</v>
      </c>
    </row>
    <row r="90" spans="25:26" x14ac:dyDescent="0.2">
      <c r="Y90" s="32" t="s">
        <v>503</v>
      </c>
      <c r="Z90" s="32" t="s">
        <v>637</v>
      </c>
    </row>
    <row r="91" spans="25:26" x14ac:dyDescent="0.2">
      <c r="Y91" s="32" t="s">
        <v>504</v>
      </c>
      <c r="Z91" s="32" t="s">
        <v>638</v>
      </c>
    </row>
    <row r="92" spans="25:26" x14ac:dyDescent="0.2">
      <c r="Y92" s="32" t="s">
        <v>505</v>
      </c>
      <c r="Z92" s="32" t="s">
        <v>639</v>
      </c>
    </row>
    <row r="93" spans="25:26" x14ac:dyDescent="0.2">
      <c r="Y93" s="32" t="s">
        <v>506</v>
      </c>
      <c r="Z93" s="32" t="s">
        <v>640</v>
      </c>
    </row>
    <row r="94" spans="25:26" x14ac:dyDescent="0.2">
      <c r="Y94" s="32" t="s">
        <v>507</v>
      </c>
      <c r="Z94" s="32" t="s">
        <v>641</v>
      </c>
    </row>
    <row r="95" spans="25:26" x14ac:dyDescent="0.2">
      <c r="Y95" s="32" t="s">
        <v>508</v>
      </c>
      <c r="Z95" s="32" t="s">
        <v>642</v>
      </c>
    </row>
    <row r="96" spans="25:26" x14ac:dyDescent="0.2">
      <c r="Y96" s="32" t="s">
        <v>410</v>
      </c>
      <c r="Z96" s="32" t="s">
        <v>643</v>
      </c>
    </row>
    <row r="97" spans="25:26" x14ac:dyDescent="0.2">
      <c r="Y97" s="32" t="s">
        <v>509</v>
      </c>
      <c r="Z97" s="32" t="s">
        <v>644</v>
      </c>
    </row>
    <row r="98" spans="25:26" x14ac:dyDescent="0.2">
      <c r="Y98" s="32" t="s">
        <v>510</v>
      </c>
      <c r="Z98" s="32" t="s">
        <v>645</v>
      </c>
    </row>
    <row r="99" spans="25:26" x14ac:dyDescent="0.2">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390</v>
      </c>
      <c r="AF2" s="1032"/>
      <c r="AG2" s="1032"/>
      <c r="AH2" s="1032"/>
      <c r="AI2" s="1032" t="s">
        <v>412</v>
      </c>
      <c r="AJ2" s="1032"/>
      <c r="AK2" s="1032"/>
      <c r="AL2" s="559"/>
      <c r="AM2" s="1032" t="s">
        <v>509</v>
      </c>
      <c r="AN2" s="1032"/>
      <c r="AO2" s="1032"/>
      <c r="AP2" s="559"/>
      <c r="AQ2" s="158" t="s">
        <v>232</v>
      </c>
      <c r="AR2" s="133"/>
      <c r="AS2" s="133"/>
      <c r="AT2" s="134"/>
      <c r="AU2" s="535" t="s">
        <v>134</v>
      </c>
      <c r="AV2" s="535"/>
      <c r="AW2" s="535"/>
      <c r="AX2" s="536"/>
      <c r="AY2" s="34">
        <f>COUNTA($G$4)</f>
        <v>0</v>
      </c>
    </row>
    <row r="3" spans="1:51" ht="18.75" customHeight="1" x14ac:dyDescent="0.2">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2">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390</v>
      </c>
      <c r="AF9" s="1032"/>
      <c r="AG9" s="1032"/>
      <c r="AH9" s="1032"/>
      <c r="AI9" s="1032" t="s">
        <v>412</v>
      </c>
      <c r="AJ9" s="1032"/>
      <c r="AK9" s="1032"/>
      <c r="AL9" s="559"/>
      <c r="AM9" s="1032" t="s">
        <v>509</v>
      </c>
      <c r="AN9" s="1032"/>
      <c r="AO9" s="1032"/>
      <c r="AP9" s="559"/>
      <c r="AQ9" s="158" t="s">
        <v>232</v>
      </c>
      <c r="AR9" s="133"/>
      <c r="AS9" s="133"/>
      <c r="AT9" s="134"/>
      <c r="AU9" s="535" t="s">
        <v>134</v>
      </c>
      <c r="AV9" s="535"/>
      <c r="AW9" s="535"/>
      <c r="AX9" s="536"/>
      <c r="AY9" s="34">
        <f>COUNTA($G$11)</f>
        <v>0</v>
      </c>
    </row>
    <row r="10" spans="1:51" ht="18.75" customHeight="1" x14ac:dyDescent="0.2">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2">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390</v>
      </c>
      <c r="AF16" s="1032"/>
      <c r="AG16" s="1032"/>
      <c r="AH16" s="1032"/>
      <c r="AI16" s="1032" t="s">
        <v>412</v>
      </c>
      <c r="AJ16" s="1032"/>
      <c r="AK16" s="1032"/>
      <c r="AL16" s="559"/>
      <c r="AM16" s="1032" t="s">
        <v>509</v>
      </c>
      <c r="AN16" s="1032"/>
      <c r="AO16" s="1032"/>
      <c r="AP16" s="559"/>
      <c r="AQ16" s="158" t="s">
        <v>232</v>
      </c>
      <c r="AR16" s="133"/>
      <c r="AS16" s="133"/>
      <c r="AT16" s="134"/>
      <c r="AU16" s="535" t="s">
        <v>134</v>
      </c>
      <c r="AV16" s="535"/>
      <c r="AW16" s="535"/>
      <c r="AX16" s="536"/>
      <c r="AY16" s="34">
        <f>COUNTA($G$18)</f>
        <v>0</v>
      </c>
    </row>
    <row r="17" spans="1:51" ht="18.75" customHeight="1" x14ac:dyDescent="0.2">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2">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390</v>
      </c>
      <c r="AF23" s="1032"/>
      <c r="AG23" s="1032"/>
      <c r="AH23" s="1032"/>
      <c r="AI23" s="1032" t="s">
        <v>412</v>
      </c>
      <c r="AJ23" s="1032"/>
      <c r="AK23" s="1032"/>
      <c r="AL23" s="559"/>
      <c r="AM23" s="1032" t="s">
        <v>509</v>
      </c>
      <c r="AN23" s="1032"/>
      <c r="AO23" s="1032"/>
      <c r="AP23" s="559"/>
      <c r="AQ23" s="158" t="s">
        <v>232</v>
      </c>
      <c r="AR23" s="133"/>
      <c r="AS23" s="133"/>
      <c r="AT23" s="134"/>
      <c r="AU23" s="535" t="s">
        <v>134</v>
      </c>
      <c r="AV23" s="535"/>
      <c r="AW23" s="535"/>
      <c r="AX23" s="536"/>
      <c r="AY23" s="34">
        <f>COUNTA($G$25)</f>
        <v>0</v>
      </c>
    </row>
    <row r="24" spans="1:51" ht="18.75" customHeight="1" x14ac:dyDescent="0.2">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2">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390</v>
      </c>
      <c r="AF30" s="1032"/>
      <c r="AG30" s="1032"/>
      <c r="AH30" s="1032"/>
      <c r="AI30" s="1032" t="s">
        <v>412</v>
      </c>
      <c r="AJ30" s="1032"/>
      <c r="AK30" s="1032"/>
      <c r="AL30" s="559"/>
      <c r="AM30" s="1032" t="s">
        <v>509</v>
      </c>
      <c r="AN30" s="1032"/>
      <c r="AO30" s="1032"/>
      <c r="AP30" s="559"/>
      <c r="AQ30" s="158" t="s">
        <v>232</v>
      </c>
      <c r="AR30" s="133"/>
      <c r="AS30" s="133"/>
      <c r="AT30" s="134"/>
      <c r="AU30" s="535" t="s">
        <v>134</v>
      </c>
      <c r="AV30" s="535"/>
      <c r="AW30" s="535"/>
      <c r="AX30" s="536"/>
      <c r="AY30" s="34">
        <f>COUNTA($G$32)</f>
        <v>0</v>
      </c>
    </row>
    <row r="31" spans="1:51"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2">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390</v>
      </c>
      <c r="AF37" s="1032"/>
      <c r="AG37" s="1032"/>
      <c r="AH37" s="1032"/>
      <c r="AI37" s="1032" t="s">
        <v>412</v>
      </c>
      <c r="AJ37" s="1032"/>
      <c r="AK37" s="1032"/>
      <c r="AL37" s="559"/>
      <c r="AM37" s="1032" t="s">
        <v>509</v>
      </c>
      <c r="AN37" s="1032"/>
      <c r="AO37" s="1032"/>
      <c r="AP37" s="559"/>
      <c r="AQ37" s="158" t="s">
        <v>232</v>
      </c>
      <c r="AR37" s="133"/>
      <c r="AS37" s="133"/>
      <c r="AT37" s="134"/>
      <c r="AU37" s="535" t="s">
        <v>134</v>
      </c>
      <c r="AV37" s="535"/>
      <c r="AW37" s="535"/>
      <c r="AX37" s="536"/>
      <c r="AY37" s="34">
        <f>COUNTA($G$39)</f>
        <v>0</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2">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390</v>
      </c>
      <c r="AF44" s="1032"/>
      <c r="AG44" s="1032"/>
      <c r="AH44" s="1032"/>
      <c r="AI44" s="1032" t="s">
        <v>412</v>
      </c>
      <c r="AJ44" s="1032"/>
      <c r="AK44" s="1032"/>
      <c r="AL44" s="559"/>
      <c r="AM44" s="1032" t="s">
        <v>509</v>
      </c>
      <c r="AN44" s="1032"/>
      <c r="AO44" s="1032"/>
      <c r="AP44" s="559"/>
      <c r="AQ44" s="158" t="s">
        <v>232</v>
      </c>
      <c r="AR44" s="133"/>
      <c r="AS44" s="133"/>
      <c r="AT44" s="134"/>
      <c r="AU44" s="535" t="s">
        <v>134</v>
      </c>
      <c r="AV44" s="535"/>
      <c r="AW44" s="535"/>
      <c r="AX44" s="536"/>
      <c r="AY44" s="34">
        <f>COUNTA($G$46)</f>
        <v>0</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2">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390</v>
      </c>
      <c r="AF51" s="1032"/>
      <c r="AG51" s="1032"/>
      <c r="AH51" s="1032"/>
      <c r="AI51" s="1032" t="s">
        <v>412</v>
      </c>
      <c r="AJ51" s="1032"/>
      <c r="AK51" s="1032"/>
      <c r="AL51" s="559"/>
      <c r="AM51" s="1032" t="s">
        <v>509</v>
      </c>
      <c r="AN51" s="1032"/>
      <c r="AO51" s="1032"/>
      <c r="AP51" s="559"/>
      <c r="AQ51" s="158" t="s">
        <v>232</v>
      </c>
      <c r="AR51" s="133"/>
      <c r="AS51" s="133"/>
      <c r="AT51" s="134"/>
      <c r="AU51" s="535" t="s">
        <v>134</v>
      </c>
      <c r="AV51" s="535"/>
      <c r="AW51" s="535"/>
      <c r="AX51" s="536"/>
      <c r="AY51" s="34">
        <f>COUNTA($G$53)</f>
        <v>0</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2">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390</v>
      </c>
      <c r="AF58" s="1032"/>
      <c r="AG58" s="1032"/>
      <c r="AH58" s="1032"/>
      <c r="AI58" s="1032" t="s">
        <v>412</v>
      </c>
      <c r="AJ58" s="1032"/>
      <c r="AK58" s="1032"/>
      <c r="AL58" s="559"/>
      <c r="AM58" s="1032" t="s">
        <v>509</v>
      </c>
      <c r="AN58" s="1032"/>
      <c r="AO58" s="1032"/>
      <c r="AP58" s="559"/>
      <c r="AQ58" s="158" t="s">
        <v>232</v>
      </c>
      <c r="AR58" s="133"/>
      <c r="AS58" s="133"/>
      <c r="AT58" s="134"/>
      <c r="AU58" s="535" t="s">
        <v>134</v>
      </c>
      <c r="AV58" s="535"/>
      <c r="AW58" s="535"/>
      <c r="AX58" s="536"/>
      <c r="AY58" s="34">
        <f>COUNTA($G$60)</f>
        <v>0</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2">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390</v>
      </c>
      <c r="AF65" s="1032"/>
      <c r="AG65" s="1032"/>
      <c r="AH65" s="1032"/>
      <c r="AI65" s="1032" t="s">
        <v>412</v>
      </c>
      <c r="AJ65" s="1032"/>
      <c r="AK65" s="1032"/>
      <c r="AL65" s="559"/>
      <c r="AM65" s="1032" t="s">
        <v>509</v>
      </c>
      <c r="AN65" s="1032"/>
      <c r="AO65" s="1032"/>
      <c r="AP65" s="559"/>
      <c r="AQ65" s="158" t="s">
        <v>232</v>
      </c>
      <c r="AR65" s="133"/>
      <c r="AS65" s="133"/>
      <c r="AT65" s="134"/>
      <c r="AU65" s="535" t="s">
        <v>134</v>
      </c>
      <c r="AV65" s="535"/>
      <c r="AW65" s="535"/>
      <c r="AX65" s="536"/>
      <c r="AY65" s="34">
        <f>COUNTA($G$67)</f>
        <v>0</v>
      </c>
    </row>
    <row r="66" spans="1:51" ht="18.75" customHeight="1" x14ac:dyDescent="0.2">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2">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2">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2">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2">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2">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2">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2">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2">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2">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2">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2">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2">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5">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2">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2">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2">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2">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2">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2">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2">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2">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2">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2">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2">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2">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5">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2">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2">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2">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2">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2">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2">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2">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2">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2">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2">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2">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2">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5">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2">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2">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2">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2">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2">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2">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2">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2">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2">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2">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2">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2">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5"/>
    <row r="55" spans="1:51" ht="30" customHeight="1" x14ac:dyDescent="0.2">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2">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2">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2">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2">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2">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2">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2">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2">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2">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2">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2">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5">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2">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2">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2">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2">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2">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2">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2">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2">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2">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2">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2">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2">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5">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2">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2">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2">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2">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2">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2">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2">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2">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2">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2">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2">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2">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5">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2">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2">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2">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2">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2">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2">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2">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2">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2">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2">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2">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2">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5"/>
    <row r="108" spans="1:51" ht="30" customHeight="1" x14ac:dyDescent="0.2">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2">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2">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2">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2">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2">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2">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2">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2">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2">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2">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2">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5">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2">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2">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2">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2">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2">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2">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2">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2">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2">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2">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2">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2">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5">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2">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2">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2">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2">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2">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2">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2">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2">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2">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2">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2">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2">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5">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2">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2">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2">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2">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2">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2">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2">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2">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2">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2">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2">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2">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5"/>
    <row r="161" spans="1:51" ht="30" customHeight="1" x14ac:dyDescent="0.2">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2">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2">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2">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2">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2">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2">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2">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2">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2">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2">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2">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5">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2">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2">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2">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2">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2">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2">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2">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2">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2">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2">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2">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2">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5">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2">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2">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2">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2">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2">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2">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2">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2">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2">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2">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2">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2">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5">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2">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2">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2">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2">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2">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2">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2">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2">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2">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2">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2">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2">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5"/>
    <row r="214" spans="1:51" ht="30" customHeight="1" x14ac:dyDescent="0.2">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2">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2">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2">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2">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2">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2">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2">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2">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2">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2">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2">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5">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2">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2">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2">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2">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2">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2">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2">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2">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2">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2">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2">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2">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5">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2">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2">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2">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2">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2">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2">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2">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2">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2">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2">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2">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2">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5">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2">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2">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2">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2">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2">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2">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2">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2">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2">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2">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2">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2">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2021-09-15T04:35:04Z</cp:lastPrinted>
  <dcterms:created xsi:type="dcterms:W3CDTF">2012-03-13T00:50:25Z</dcterms:created>
  <dcterms:modified xsi:type="dcterms:W3CDTF">2021-09-15T04:35:20Z</dcterms:modified>
</cp:coreProperties>
</file>