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Headers.xml" ContentType="application/vnd.openxmlformats-officedocument.spreadsheetml.revisionHeader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3.xml" ContentType="application/vnd.openxmlformats-officedocument.spreadsheetml.revisionLog+xml"/>
  <Override PartName="/xl/revisions/revisionLog21.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20.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10.xml" ContentType="application/vnd.openxmlformats-officedocument.spreadsheetml.revisionLog+xml"/>
  <Override PartName="/xl/revisions/revisionLog19.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200" windowHeight="8280"/>
  </bookViews>
  <sheets>
    <sheet name="行政事業レビューシート" sheetId="1" r:id="rId1"/>
    <sheet name="入力規則等" sheetId="2" r:id="rId2"/>
  </sheets>
  <definedNames>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 name="Z_CA49892F_F862_4B15_A15F_EBF8EC7B6AB7_.wvu.Cols" localSheetId="1" hidden="1">入力規則等!$C:$D,入力規則等!$H:$I,入力規則等!$M:$N,入力規則等!$R:$S</definedName>
    <definedName name="Z_CA49892F_F862_4B15_A15F_EBF8EC7B6AB7_.wvu.PrintArea" localSheetId="0" hidden="1">行政事業レビューシート!$A$1:$AX$1130</definedName>
    <definedName name="Z_CA49892F_F862_4B15_A15F_EBF8EC7B6AB7_.wvu.Rows" localSheetId="0" hidden="1">行政事業レビューシート!$27:$28,行政事業レビューシート!$44:$99,行政事業レビューシート!$106:$117,行政事業レビューシート!$124:$189,行政事業レビューシート!$192:$211,行政事業レビューシート!$226:$246,行政事業レビューシート!$250:$699,行政事業レビューシート!$722:$725,行政事業レビューシート!$762:$762,行政事業レビューシート!$764:$777,行政事業レビューシート!$782:$790,行政事業レビューシート!$795:$803,行政事業レビューシート!$808:$816,行政事業レビューシート!$821:$829,行政事業レビューシート!$831:$831,行政事業レビューシート!$838:$866,行政事業レビューシート!$877:$899,行政事業レビューシート!$904:$932,行政事業レビューシート!$937:$965,行政事業レビューシート!$967:$1131</definedName>
  </definedNames>
  <calcPr calcId="152511"/>
  <customWorkbookViews>
    <customWorkbookView name="金融庁 - 個人用ビュー" guid="{CA49892F-F862-4B15-A15F-EBF8EC7B6AB7}" mergeInterval="0" personalView="1" maximized="1" xWindow="-8" yWindow="-8" windowWidth="1382" windowHeight="754" activeSheetId="1"/>
  </customWorkbookViews>
</workbook>
</file>

<file path=xl/calcChain.xml><?xml version="1.0" encoding="utf-8"?>
<calcChain xmlns="http://schemas.openxmlformats.org/spreadsheetml/2006/main">
  <c r="P29" i="1" l="1"/>
  <c r="W29" i="1" l="1"/>
  <c r="C24" i="2" l="1"/>
  <c r="C25" i="2"/>
  <c r="Z739" i="1" l="1"/>
  <c r="H739" i="1"/>
  <c r="AN739" i="1" l="1"/>
  <c r="AL739" i="1"/>
  <c r="AI739" i="1"/>
  <c r="AF739" i="1"/>
  <c r="AB739" i="1"/>
  <c r="W739" i="1"/>
  <c r="T739" i="1"/>
  <c r="P739" i="1"/>
  <c r="N739" i="1"/>
  <c r="K739" i="1"/>
  <c r="AR2" i="1"/>
  <c r="W21" i="1" l="1"/>
  <c r="AD21" i="1"/>
  <c r="P21" i="1"/>
  <c r="P28" i="1" l="1"/>
  <c r="L722" i="1" l="1"/>
  <c r="L723" i="1"/>
  <c r="L724" i="1"/>
  <c r="L725" i="1"/>
  <c r="L721" i="1"/>
  <c r="I721" i="1"/>
  <c r="I722" i="1"/>
  <c r="I723" i="1"/>
  <c r="I724" i="1"/>
  <c r="I725" i="1"/>
  <c r="AV2" i="1"/>
  <c r="P18" i="1"/>
  <c r="P20" i="1" s="1"/>
  <c r="W18" i="1"/>
  <c r="W20" i="1" s="1"/>
  <c r="Y830" i="1"/>
  <c r="AU830" i="1"/>
  <c r="Y817" i="1"/>
  <c r="AU817" i="1"/>
  <c r="Y804" i="1"/>
  <c r="AU804" i="1"/>
  <c r="AU791" i="1"/>
  <c r="Y791"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H37" i="2"/>
  <c r="H36" i="2"/>
  <c r="H35" i="2"/>
  <c r="H34" i="2"/>
  <c r="H33" i="2"/>
  <c r="H32" i="2"/>
  <c r="H31" i="2"/>
  <c r="H30" i="2"/>
  <c r="H29" i="2"/>
  <c r="H28" i="2"/>
  <c r="H27" i="2"/>
  <c r="H26" i="2"/>
  <c r="H25" i="2"/>
  <c r="H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8" i="2" s="1"/>
  <c r="N4" i="2"/>
  <c r="N5" i="2" s="1"/>
  <c r="N6" i="2" s="1"/>
  <c r="N7" i="2" s="1"/>
  <c r="N8" i="2" s="1"/>
  <c r="N9" i="2" s="1"/>
  <c r="N10" i="2" s="1"/>
  <c r="N11" i="2" s="1"/>
  <c r="K13" i="2" s="1"/>
  <c r="AE8" i="1" s="1"/>
  <c r="S3" i="2"/>
  <c r="S4" i="2" s="1"/>
  <c r="S5" i="2" s="1"/>
  <c r="S6" i="2" s="1"/>
  <c r="S7" i="2" s="1"/>
  <c r="S8" i="2" s="1"/>
  <c r="P10" i="2" s="1"/>
  <c r="G11" i="1" s="1"/>
  <c r="I12" i="2"/>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G8" i="1" l="1"/>
</calcChain>
</file>

<file path=xl/sharedStrings.xml><?xml version="1.0" encoding="utf-8"?>
<sst xmlns="http://schemas.openxmlformats.org/spreadsheetml/2006/main" count="2192" uniqueCount="592">
  <si>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</si>
  <si>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</si>
  <si>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</si>
  <si>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</si>
  <si>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</si>
  <si>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</si>
  <si>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</si>
  <si>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</si>
  <si>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</si>
  <si>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</si>
  <si>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</si>
  <si>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</si>
  <si>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</si>
  <si>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</si>
  <si>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</si>
  <si>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</si>
  <si>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</si>
  <si>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</si>
  <si>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</si>
  <si>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</si>
  <si>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</si>
  <si>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</si>
  <si>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</si>
  <si>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</si>
  <si>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</si>
  <si>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</si>
  <si>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</si>
  <si>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</si>
  <si>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</si>
  <si>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</si>
  <si>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</si>
  <si>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</si>
  <si>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</si>
  <si>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</si>
  <si>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</si>
  <si>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</si>
  <si>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</si>
  <si>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</si>
  <si>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</si>
  <si>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</si>
  <si>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</si>
  <si>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</si>
  <si>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</si>
  <si>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</si>
  <si>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</si>
  <si>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</si>
  <si>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</si>
  <si>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</si>
  <si>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</si>
  <si>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</si>
  <si>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</si>
  <si>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</si>
  <si>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</si>
  <si>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</si>
  <si>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</si>
  <si>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</si>
  <si>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</si>
  <si>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</si>
  <si>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</si>
  <si>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</si>
  <si>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</si>
  <si>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</si>
  <si>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</si>
  <si>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</si>
  <si>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</si>
  <si>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</si>
  <si>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</si>
  <si>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</si>
  <si>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</si>
  <si>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</si>
  <si>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</si>
  <si>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</si>
  <si>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</si>
  <si>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</si>
  <si>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</si>
  <si>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</si>
  <si>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</si>
  <si>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</si>
  <si>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</si>
  <si>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</si>
  <si>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</si>
  <si>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</si>
  <si>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</si>
  <si>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</si>
  <si>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</si>
  <si>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</si>
  <si>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</si>
  <si>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</si>
  <si>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</si>
  <si>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</si>
  <si>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</si>
  <si>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</si>
  <si>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</si>
  <si>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</si>
  <si>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</si>
  <si>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</si>
  <si>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</si>
  <si>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</si>
  <si>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</si>
  <si>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</si>
  <si>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</si>
  <si>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</si>
  <si>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</si>
  <si>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</si>
  <si>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</si>
  <si>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</si>
  <si>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</si>
  <si>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</si>
  <si>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</si>
  <si>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</si>
  <si>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</si>
  <si>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</si>
  <si>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</si>
  <si>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</si>
  <si>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</si>
  <si>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</si>
  <si>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</si>
  <si>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</si>
  <si>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</si>
  <si>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</si>
  <si>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</si>
  <si>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</si>
  <si>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</si>
  <si>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</si>
  <si>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</si>
  <si>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</si>
  <si>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</si>
  <si>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</si>
  <si>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</si>
  <si>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</si>
  <si>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</si>
  <si>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</si>
  <si>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</si>
  <si>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</si>
  <si>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</si>
  <si>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</si>
  <si>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</si>
  <si>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</si>
  <si>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</si>
  <si>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</si>
  <si>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</si>
  <si>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</si>
  <si>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</si>
  <si>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</si>
  <si>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</si>
  <si>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</si>
  <si>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</si>
  <si>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</si>
  <si>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</si>
  <si>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</si>
  <si>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</si>
  <si>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</si>
  <si>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</si>
  <si>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</si>
  <si>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</si>
  <si>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</si>
  <si>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</si>
  <si>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</si>
  <si>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</si>
  <si>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</si>
  <si>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</si>
  <si>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</si>
  <si>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</si>
  <si>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</si>
  <si>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</si>
  <si>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</si>
  <si>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</si>
  <si>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</si>
  <si>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</si>
  <si>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</si>
  <si>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</si>
  <si>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</si>
  <si>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</si>
  <si>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</si>
  <si>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</si>
  <si>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</si>
  <si>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</si>
  <si>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</si>
  <si>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</si>
  <si>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</si>
  <si>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</si>
  <si>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</si>
  <si>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</si>
  <si>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</si>
  <si>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</si>
  <si>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</si>
  <si>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</si>
  <si>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</si>
  <si>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</si>
  <si>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</si>
  <si>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</si>
  <si>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</si>
  <si>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</si>
  <si>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</si>
  <si>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</si>
  <si>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</si>
  <si>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</si>
  <si>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</si>
  <si>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</si>
  <si>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</si>
  <si>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</si>
  <si>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</si>
  <si>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</si>
  <si>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</si>
  <si>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</si>
  <si>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</si>
  <si>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</si>
  <si>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</si>
  <si>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</si>
  <si>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</si>
  <si>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</si>
  <si>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</si>
  <si>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</si>
  <si>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</si>
  <si>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</si>
  <si>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</si>
  <si>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</si>
  <si>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</si>
  <si>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</si>
  <si>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</si>
  <si>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</si>
  <si>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</si>
  <si>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</si>
  <si>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</si>
  <si>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</si>
  <si>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</si>
  <si>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</si>
  <si>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</si>
  <si>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</si>
  <si>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</si>
  <si>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</si>
  <si>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</si>
  <si>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</si>
  <si>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</si>
  <si>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</si>
  <si>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</si>
  <si>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</si>
  <si>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</si>
  <si>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</si>
  <si>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</si>
  <si>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</si>
  <si>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</si>
  <si>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</si>
  <si>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</si>
  <si>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</si>
  <si>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</si>
  <si>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</si>
  <si>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</si>
  <si>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</si>
  <si>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</si>
  <si>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</si>
  <si>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</si>
  <si>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</si>
  <si>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</si>
  <si>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</si>
  <si>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</si>
  <si>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</si>
  <si>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</si>
  <si>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</si>
  <si>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</si>
  <si>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</si>
  <si>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</si>
  <si>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</si>
  <si>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</si>
  <si>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</si>
  <si>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</si>
  <si>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</si>
  <si>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</si>
  <si>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</si>
  <si>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</si>
  <si>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</si>
  <si>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</si>
  <si>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</si>
  <si>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</si>
  <si>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</si>
  <si>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</si>
  <si>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</si>
  <si>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</si>
  <si>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</si>
  <si>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</si>
  <si>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</si>
  <si>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</si>
  <si>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</si>
  <si>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</si>
  <si>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</si>
  <si>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</si>
  <si>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</si>
  <si>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</si>
  <si>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</si>
  <si>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</si>
  <si>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</si>
  <si>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</si>
  <si>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</si>
  <si>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</si>
  <si>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</si>
  <si>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</si>
  <si>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</si>
  <si>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</si>
  <si>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</si>
  <si>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</si>
  <si>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</si>
  <si>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</si>
  <si>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</si>
  <si>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</si>
  <si>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</si>
  <si>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</si>
  <si>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</si>
  <si>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</si>
  <si>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</si>
  <si>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</si>
  <si>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</si>
  <si>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</si>
  <si>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</si>
  <si>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</si>
  <si>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</si>
  <si>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</si>
  <si>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</si>
  <si>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</si>
  <si>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</si>
  <si>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</si>
  <si>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</si>
  <si>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</si>
  <si>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</si>
  <si>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</si>
  <si>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</si>
  <si>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</si>
  <si>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</si>
  <si>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</si>
  <si>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</si>
  <si>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</si>
  <si>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</si>
  <si>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</si>
  <si>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</si>
  <si>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</si>
  <si>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</si>
  <si>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</si>
  <si>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</si>
  <si>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</si>
  <si>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</si>
  <si>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</si>
  <si>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</si>
  <si>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</si>
  <si>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</si>
  <si>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</si>
  <si>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</si>
  <si>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</si>
  <si>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</si>
  <si>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</si>
  <si>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</si>
  <si>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</si>
  <si>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</si>
  <si>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</si>
  <si>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</si>
  <si>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</si>
  <si>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</si>
  <si>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</si>
  <si>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</si>
  <si>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</si>
  <si>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</si>
  <si>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</si>
  <si>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</si>
  <si>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</si>
  <si>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</si>
  <si>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</si>
  <si>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</si>
  <si>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</si>
  <si>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</si>
  <si>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</si>
  <si>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</si>
  <si>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</si>
  <si>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</si>
  <si>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</si>
  <si>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</si>
  <si>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</si>
  <si>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</si>
  <si>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</si>
  <si>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</si>
  <si>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</si>
  <si>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</si>
  <si>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</si>
  <si>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</si>
  <si>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</si>
  <si>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</si>
  <si>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</si>
  <si>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</si>
  <si>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</si>
  <si>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</si>
  <si>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</si>
  <si>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</si>
  <si>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</si>
  <si>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</si>
  <si>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</si>
  <si>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</si>
  <si>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</si>
  <si>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</si>
  <si>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</si>
  <si>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</si>
  <si>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</si>
  <si>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</si>
  <si>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</si>
  <si>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</si>
  <si>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</si>
  <si>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</si>
  <si>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</si>
  <si>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</si>
  <si>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</si>
  <si>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</si>
  <si>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</si>
  <si>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</si>
  <si>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</si>
  <si>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</si>
  <si>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</si>
  <si>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</si>
  <si>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</si>
  <si>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</si>
  <si>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</si>
  <si>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</si>
  <si>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</si>
  <si>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</si>
  <si>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</si>
  <si>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</si>
  <si>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</si>
  <si>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</si>
  <si>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</si>
  <si>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</si>
  <si>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</si>
  <si>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</si>
  <si>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</si>
  <si>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</si>
  <si>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</si>
  <si>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</si>
  <si>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</si>
  <si>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</si>
  <si>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</si>
  <si>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</si>
  <si>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</si>
  <si>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</si>
  <si>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</si>
  <si>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</si>
  <si>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</si>
  <si>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</si>
  <si>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</si>
  <si>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</si>
  <si>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</si>
  <si>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</si>
  <si>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</si>
  <si>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</si>
  <si>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</si>
  <si>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</si>
  <si>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</si>
  <si>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</si>
  <si>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</si>
  <si>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</si>
  <si>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</si>
  <si>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</si>
  <si>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</si>
  <si>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</si>
  <si>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</si>
  <si>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</si>
  <si>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</si>
  <si>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</si>
  <si>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</si>
  <si>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</si>
  <si>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</si>
  <si>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</si>
  <si>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</si>
  <si>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</si>
  <si>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</si>
  <si>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</si>
  <si>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</si>
  <si>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</si>
  <si>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</si>
  <si>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</si>
  <si>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</si>
  <si>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</si>
  <si>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</si>
  <si>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金融庁</t>
  </si>
  <si>
    <t>金融仲介機能の強化</t>
    <phoneticPr fontId="5"/>
  </si>
  <si>
    <t>監督局</t>
    <phoneticPr fontId="5"/>
  </si>
  <si>
    <t>-</t>
    <phoneticPr fontId="5"/>
  </si>
  <si>
    <t>○</t>
  </si>
  <si>
    <t>-</t>
    <phoneticPr fontId="5"/>
  </si>
  <si>
    <t>諸謝金</t>
    <rPh sb="0" eb="3">
      <t>ショシャキン</t>
    </rPh>
    <phoneticPr fontId="5"/>
  </si>
  <si>
    <t>委員手当</t>
    <rPh sb="0" eb="2">
      <t>イイン</t>
    </rPh>
    <rPh sb="2" eb="4">
      <t>テアテ</t>
    </rPh>
    <phoneticPr fontId="5"/>
  </si>
  <si>
    <t>金融政策業務庁費</t>
    <rPh sb="0" eb="2">
      <t>キンユウ</t>
    </rPh>
    <rPh sb="2" eb="4">
      <t>セイサク</t>
    </rPh>
    <rPh sb="4" eb="6">
      <t>ギョウム</t>
    </rPh>
    <rPh sb="6" eb="8">
      <t>チョウヒ</t>
    </rPh>
    <phoneticPr fontId="5"/>
  </si>
  <si>
    <t>委員等旅費</t>
    <rPh sb="0" eb="2">
      <t>イイン</t>
    </rPh>
    <rPh sb="2" eb="3">
      <t>トウ</t>
    </rPh>
    <rPh sb="3" eb="5">
      <t>リョヒ</t>
    </rPh>
    <phoneticPr fontId="5"/>
  </si>
  <si>
    <t>-</t>
    <phoneticPr fontId="5"/>
  </si>
  <si>
    <t>「経営強化計画」の履行状況報告書</t>
    <phoneticPr fontId="5"/>
  </si>
  <si>
    <t>-</t>
    <phoneticPr fontId="5"/>
  </si>
  <si>
    <t>件</t>
    <rPh sb="0" eb="1">
      <t>ケン</t>
    </rPh>
    <phoneticPr fontId="5"/>
  </si>
  <si>
    <t>-</t>
    <phoneticPr fontId="5"/>
  </si>
  <si>
    <t>百万円</t>
    <rPh sb="0" eb="2">
      <t>ヒャクマン</t>
    </rPh>
    <rPh sb="2" eb="3">
      <t>エン</t>
    </rPh>
    <phoneticPr fontId="5"/>
  </si>
  <si>
    <t>百万円/件数</t>
    <rPh sb="0" eb="3">
      <t>ヒャクマンエン</t>
    </rPh>
    <rPh sb="4" eb="6">
      <t>ケンスウ</t>
    </rPh>
    <phoneticPr fontId="5"/>
  </si>
  <si>
    <t>4/1</t>
    <phoneticPr fontId="5"/>
  </si>
  <si>
    <t>3/1</t>
    <phoneticPr fontId="5"/>
  </si>
  <si>
    <t>0/0</t>
    <phoneticPr fontId="5"/>
  </si>
  <si>
    <t>基本政策Ⅰ　金融システムの安定と金融仲介機能の発揮</t>
    <phoneticPr fontId="5"/>
  </si>
  <si>
    <t>施策Ⅰ－３　金融仲介機能の十分な発揮に向けた制度・環境整備と金融モニタリングの実施</t>
    <phoneticPr fontId="5"/>
  </si>
  <si>
    <t>金融機能強化法に基づき国の資本参加を受けた金融機関に対する適切なフォローアップの実施</t>
    <phoneticPr fontId="5"/>
  </si>
  <si>
    <t>金融機能強化法に基づき国の資本参加を受けた金融機関について、適切なフォローアップを実施し、計画の履行状況を半期毎に公表</t>
    <phoneticPr fontId="5"/>
  </si>
  <si>
    <t>30年度</t>
    <phoneticPr fontId="5"/>
  </si>
  <si>
    <t>国の資本参加を受けた金融機関に対して適切なフォローアップを実施することにより、金融機関の健全性確保に寄与する。</t>
    <phoneticPr fontId="5"/>
  </si>
  <si>
    <t>本事業を実施することにより、金融機関の担保・保証に過度に依存する融資姿勢からの脱却や、中小規模事業者等向け貸出金残高の増加につながるなど、金融機関による金融仲介機能の十分な発揮に寄与する。</t>
    <phoneticPr fontId="5"/>
  </si>
  <si>
    <t>無</t>
  </si>
  <si>
    <t>‐</t>
  </si>
  <si>
    <t>金融危機対応の円滑な実施のための経費</t>
    <phoneticPr fontId="5"/>
  </si>
  <si>
    <t>本事業にかかる経費は、執行実績等を踏まえ、必要性・効率性を考えつつ、要求内容の精査を行っていく。</t>
    <phoneticPr fontId="5"/>
  </si>
  <si>
    <t>2</t>
    <phoneticPr fontId="5"/>
  </si>
  <si>
    <t>2</t>
    <phoneticPr fontId="5"/>
  </si>
  <si>
    <t>2</t>
    <phoneticPr fontId="5"/>
  </si>
  <si>
    <t>0003</t>
    <phoneticPr fontId="5"/>
  </si>
  <si>
    <t>％</t>
    <phoneticPr fontId="5"/>
  </si>
  <si>
    <t>％</t>
    <phoneticPr fontId="5"/>
  </si>
  <si>
    <t>件</t>
    <rPh sb="0" eb="1">
      <t>ケン</t>
    </rPh>
    <phoneticPr fontId="5"/>
  </si>
  <si>
    <t>-</t>
    <phoneticPr fontId="5"/>
  </si>
  <si>
    <t>＜調査業務委託経費＞
予算執行額／委託件数　　　　　　　　　　　　　　　　　　　　　　　　　</t>
    <rPh sb="1" eb="3">
      <t>チョウサ</t>
    </rPh>
    <rPh sb="3" eb="5">
      <t>ギョウム</t>
    </rPh>
    <phoneticPr fontId="5"/>
  </si>
  <si>
    <t>14/1</t>
  </si>
  <si>
    <t>金融機関が担保・保証に依存する融資姿勢を改め、企業の事業性評価に基づく融資や本業支援等の促進</t>
    <rPh sb="0" eb="2">
      <t>キンユウ</t>
    </rPh>
    <rPh sb="2" eb="4">
      <t>キカン</t>
    </rPh>
    <rPh sb="5" eb="7">
      <t>タンポ</t>
    </rPh>
    <rPh sb="8" eb="10">
      <t>ホショウ</t>
    </rPh>
    <rPh sb="11" eb="13">
      <t>イゾン</t>
    </rPh>
    <rPh sb="15" eb="17">
      <t>ユウシ</t>
    </rPh>
    <rPh sb="17" eb="19">
      <t>シセイ</t>
    </rPh>
    <rPh sb="20" eb="21">
      <t>アラタ</t>
    </rPh>
    <rPh sb="23" eb="25">
      <t>キギョウ</t>
    </rPh>
    <rPh sb="26" eb="29">
      <t>ジギョウセイ</t>
    </rPh>
    <rPh sb="29" eb="31">
      <t>ヒョウカ</t>
    </rPh>
    <rPh sb="32" eb="33">
      <t>モト</t>
    </rPh>
    <rPh sb="35" eb="37">
      <t>ユウシ</t>
    </rPh>
    <rPh sb="38" eb="40">
      <t>ホンギョウ</t>
    </rPh>
    <rPh sb="40" eb="42">
      <t>シエン</t>
    </rPh>
    <rPh sb="42" eb="43">
      <t>トウ</t>
    </rPh>
    <rPh sb="44" eb="46">
      <t>ソクシン</t>
    </rPh>
    <phoneticPr fontId="5"/>
  </si>
  <si>
    <t>質の高い金融仲介機能の発揮</t>
    <rPh sb="0" eb="1">
      <t>シツ</t>
    </rPh>
    <rPh sb="2" eb="3">
      <t>タカ</t>
    </rPh>
    <rPh sb="4" eb="6">
      <t>キンユウ</t>
    </rPh>
    <rPh sb="6" eb="8">
      <t>チュウカイ</t>
    </rPh>
    <rPh sb="8" eb="10">
      <t>キノウ</t>
    </rPh>
    <rPh sb="11" eb="13">
      <t>ハッキ</t>
    </rPh>
    <phoneticPr fontId="5"/>
  </si>
  <si>
    <t>30年度</t>
    <phoneticPr fontId="5"/>
  </si>
  <si>
    <t>金融機関における金融仲介機能の発揮にかかる取組みについて、企業側の評価を含め実態把握を行うとともに積極的な取組みを促す。</t>
    <phoneticPr fontId="5"/>
  </si>
  <si>
    <t>○</t>
    <phoneticPr fontId="5"/>
  </si>
  <si>
    <t>A.株式会社帝国データバンク</t>
  </si>
  <si>
    <t>調査業務等に要する費用</t>
    <rPh sb="0" eb="2">
      <t>チョウサ</t>
    </rPh>
    <rPh sb="2" eb="5">
      <t>ギョウムトウ</t>
    </rPh>
    <rPh sb="6" eb="7">
      <t>ヨウ</t>
    </rPh>
    <rPh sb="9" eb="11">
      <t>ヒヨウ</t>
    </rPh>
    <phoneticPr fontId="5"/>
  </si>
  <si>
    <t>業務費</t>
    <rPh sb="0" eb="2">
      <t>ギョウム</t>
    </rPh>
    <rPh sb="2" eb="3">
      <t>ヒ</t>
    </rPh>
    <phoneticPr fontId="5"/>
  </si>
  <si>
    <t>※百万円未満</t>
    <rPh sb="1" eb="4">
      <t>ヒャクマンエン</t>
    </rPh>
    <rPh sb="4" eb="6">
      <t>ミマン</t>
    </rPh>
    <phoneticPr fontId="5"/>
  </si>
  <si>
    <t>B.個人</t>
    <rPh sb="2" eb="4">
      <t>コジン</t>
    </rPh>
    <phoneticPr fontId="5"/>
  </si>
  <si>
    <t>C.株式会社大和速記情報センター</t>
    <phoneticPr fontId="5"/>
  </si>
  <si>
    <t>株式会社帝国データバンク</t>
    <rPh sb="0" eb="2">
      <t>カブシキ</t>
    </rPh>
    <rPh sb="2" eb="4">
      <t>カイシャ</t>
    </rPh>
    <rPh sb="4" eb="6">
      <t>テイコク</t>
    </rPh>
    <phoneticPr fontId="5"/>
  </si>
  <si>
    <t>金融機関の取組みに対する企業の評価等を把握するためのアンケート調査</t>
    <rPh sb="0" eb="2">
      <t>キンユウ</t>
    </rPh>
    <rPh sb="2" eb="4">
      <t>キカン</t>
    </rPh>
    <rPh sb="5" eb="7">
      <t>トリク</t>
    </rPh>
    <rPh sb="9" eb="10">
      <t>タイ</t>
    </rPh>
    <rPh sb="12" eb="14">
      <t>キギョウ</t>
    </rPh>
    <rPh sb="15" eb="18">
      <t>ヒョウカトウ</t>
    </rPh>
    <rPh sb="19" eb="21">
      <t>ハアク</t>
    </rPh>
    <rPh sb="31" eb="33">
      <t>チョウサ</t>
    </rPh>
    <phoneticPr fontId="5"/>
  </si>
  <si>
    <t>-</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</si>
  <si>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</si>
  <si>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</si>
  <si>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</si>
  <si>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</si>
  <si>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</si>
  <si>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</si>
  <si>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会議出席手当（金融仲介の改善に向けた検討会議）</t>
    <rPh sb="0" eb="2">
      <t>カイギ</t>
    </rPh>
    <rPh sb="2" eb="4">
      <t>シュッセキ</t>
    </rPh>
    <rPh sb="4" eb="6">
      <t>テアテ</t>
    </rPh>
    <rPh sb="7" eb="9">
      <t>キンユウ</t>
    </rPh>
    <rPh sb="9" eb="11">
      <t>チュウカイ</t>
    </rPh>
    <rPh sb="12" eb="14">
      <t>カイゼン</t>
    </rPh>
    <rPh sb="15" eb="16">
      <t>ム</t>
    </rPh>
    <rPh sb="18" eb="20">
      <t>ケントウ</t>
    </rPh>
    <rPh sb="20" eb="22">
      <t>カイギ</t>
    </rPh>
    <phoneticPr fontId="5"/>
  </si>
  <si>
    <t>-</t>
    <phoneticPr fontId="5"/>
  </si>
  <si>
    <t>-</t>
    <phoneticPr fontId="5"/>
  </si>
  <si>
    <t>-</t>
    <phoneticPr fontId="5"/>
  </si>
  <si>
    <t>-</t>
    <phoneticPr fontId="5"/>
  </si>
  <si>
    <t>-</t>
    <phoneticPr fontId="5"/>
  </si>
  <si>
    <t>株式会社大和速記情報センター</t>
    <rPh sb="0" eb="2">
      <t>カブシキ</t>
    </rPh>
    <rPh sb="2" eb="4">
      <t>カイシャ</t>
    </rPh>
    <rPh sb="4" eb="6">
      <t>ダイワ</t>
    </rPh>
    <rPh sb="6" eb="8">
      <t>ソッキ</t>
    </rPh>
    <rPh sb="8" eb="10">
      <t>ジョウホウ</t>
    </rPh>
    <phoneticPr fontId="5"/>
  </si>
  <si>
    <t>速記業務</t>
    <rPh sb="0" eb="2">
      <t>ソッキ</t>
    </rPh>
    <rPh sb="2" eb="4">
      <t>ギョウム</t>
    </rPh>
    <phoneticPr fontId="5"/>
  </si>
  <si>
    <t>-</t>
    <phoneticPr fontId="5"/>
  </si>
  <si>
    <t>物品調達（飲み物）</t>
    <rPh sb="0" eb="2">
      <t>ブッピン</t>
    </rPh>
    <rPh sb="2" eb="4">
      <t>チョウタツ</t>
    </rPh>
    <rPh sb="5" eb="6">
      <t>ノ</t>
    </rPh>
    <rPh sb="7" eb="8">
      <t>モノ</t>
    </rPh>
    <phoneticPr fontId="5"/>
  </si>
  <si>
    <t>-</t>
    <phoneticPr fontId="5"/>
  </si>
  <si>
    <t>日本銀行「貸出金の担保内訳」</t>
    <phoneticPr fontId="5"/>
  </si>
  <si>
    <t>-</t>
    <phoneticPr fontId="5"/>
  </si>
  <si>
    <t>金融機関の業務の健全かつ適切な運営を確保すること。</t>
    <phoneticPr fontId="5"/>
  </si>
  <si>
    <t>14/1</t>
    <phoneticPr fontId="5"/>
  </si>
  <si>
    <t>個人G</t>
    <rPh sb="0" eb="2">
      <t>コジン</t>
    </rPh>
    <phoneticPr fontId="5"/>
  </si>
  <si>
    <t>-</t>
    <phoneticPr fontId="5"/>
  </si>
  <si>
    <t>-</t>
    <phoneticPr fontId="5"/>
  </si>
  <si>
    <t>-</t>
    <phoneticPr fontId="5"/>
  </si>
  <si>
    <t>-</t>
    <phoneticPr fontId="5"/>
  </si>
  <si>
    <t>16/1</t>
    <phoneticPr fontId="5"/>
  </si>
  <si>
    <t>平成30事務年度　変革期における金融サービスの向上にむけて～金融行政のこれまでの実践と今後の方針～（平成30事務年度）
「経済財政運営と改革の基本方針2018」（平成30年6月15日閣議決定）
「未来投資戦略2018」(平成30年6月15日閣議決定）</t>
    <rPh sb="9" eb="11">
      <t>ヘンカク</t>
    </rPh>
    <rPh sb="11" eb="12">
      <t>キ</t>
    </rPh>
    <rPh sb="16" eb="18">
      <t>キンユウ</t>
    </rPh>
    <rPh sb="23" eb="25">
      <t>コウジョウ</t>
    </rPh>
    <rPh sb="30" eb="32">
      <t>キンユウ</t>
    </rPh>
    <rPh sb="32" eb="34">
      <t>ギョウセイ</t>
    </rPh>
    <rPh sb="40" eb="42">
      <t>ジッセン</t>
    </rPh>
    <rPh sb="43" eb="45">
      <t>コンゴ</t>
    </rPh>
    <rPh sb="46" eb="48">
      <t>ホウシン</t>
    </rPh>
    <rPh sb="50" eb="52">
      <t>ヘイセイ</t>
    </rPh>
    <rPh sb="54" eb="56">
      <t>ジム</t>
    </rPh>
    <rPh sb="56" eb="58">
      <t>ネンド</t>
    </rPh>
    <rPh sb="91" eb="93">
      <t>カクギ</t>
    </rPh>
    <rPh sb="93" eb="95">
      <t>ケッテイ</t>
    </rPh>
    <rPh sb="98" eb="100">
      <t>ミライ</t>
    </rPh>
    <rPh sb="100" eb="102">
      <t>トウシ</t>
    </rPh>
    <rPh sb="102" eb="104">
      <t>センリャク</t>
    </rPh>
    <phoneticPr fontId="5"/>
  </si>
  <si>
    <t>＜FA業務委託経費＞
FA業務委託件数</t>
    <phoneticPr fontId="5"/>
  </si>
  <si>
    <t>15/1</t>
    <phoneticPr fontId="5"/>
  </si>
  <si>
    <t>本事業は、金融機関の業務の健全かつ適切な運営の確保を目的とし、我が国における金融システム全般の機能強化を行うために必要であり、国民や社会のニーズを反映していると考えている。</t>
    <phoneticPr fontId="5"/>
  </si>
  <si>
    <t>本事業は、金融機関の業務の健全かつ適切な運営の確保を目的とし、我が国における金融システム全般の機能強化を行うために必要であり、その性質上、国が実施すべき事業であることから、地方自治体、民間等に委ねることができないと考えられる。</t>
    <rPh sb="65" eb="68">
      <t>セイシツジョウ</t>
    </rPh>
    <phoneticPr fontId="5"/>
  </si>
  <si>
    <t>本事業は、金融機関の業務の健全かつ適切な運営の確保を目的とし、我が国における金融システム全般の機能強化を行うために必要であり、政策体系の中で優先度の高い事業と考えている。</t>
    <phoneticPr fontId="5"/>
  </si>
  <si>
    <t>○調査業務委託経費で調査した成果内容（金融機関による事業性評価に基づく融資やコンサルティング機能の発揮状況に対する企業側の評価等）については、その結果を公表しているほか、金融機関との深度ある対話において活用することにより、金融機関の取組みを一層促すなど、金融仲介機能の質の改善のために使用している。
○FA業務委託については、契約した外部専門家から提出された金融機関等が発行する優先株式等の商品性審査の評価書により、商品性が妥当かどうかを確認し、国の資本参加の適切性を担保している。</t>
    <rPh sb="101" eb="103">
      <t>カツヨウ</t>
    </rPh>
    <phoneticPr fontId="5"/>
  </si>
  <si>
    <t>国民全体の利益に資するものであり、負担関係は妥当と考えている。</t>
    <phoneticPr fontId="5"/>
  </si>
  <si>
    <t>D.株式会社志んや</t>
    <rPh sb="2" eb="6">
      <t>カブシキガイシャ</t>
    </rPh>
    <phoneticPr fontId="5"/>
  </si>
  <si>
    <t>株式会社志んや</t>
    <rPh sb="0" eb="4">
      <t>カブシキガイシャ</t>
    </rPh>
    <rPh sb="4" eb="5">
      <t>ココロザシ</t>
    </rPh>
    <phoneticPr fontId="5"/>
  </si>
  <si>
    <t>＜FA業務委託経費＞
予算執行額／委託件数　　　　</t>
    <phoneticPr fontId="5"/>
  </si>
  <si>
    <t>＜外部有識者会議開催経費＞
担保・保証依存の融資姿勢からの転換、産業・企業の生産性向上を目的とし、金融仲介のあるべき姿等について議論するため、外部有識者会議を開催。
＜調査業務委託経費＞
地域金融機関が事業性評価に基づく融資やコンサルティング機能を発揮できているか、地域金融機関を利用する企業に対しアンケート調査を実施。
＜FA業務委託経費＞
金融機能強化法に基づく国の資本参加を実施する場合、予め金融機関等が発行する優先株式等の商品性審査を実施する必要があり、そのためのフィナンシャル・アドバイザリー(FA)業務を外部専門家に委託。</t>
    <rPh sb="1" eb="3">
      <t>ガイブ</t>
    </rPh>
    <rPh sb="3" eb="6">
      <t>ユウシキシャ</t>
    </rPh>
    <rPh sb="6" eb="8">
      <t>カイギ</t>
    </rPh>
    <rPh sb="8" eb="10">
      <t>カイサイ</t>
    </rPh>
    <rPh sb="10" eb="12">
      <t>ケイヒ</t>
    </rPh>
    <phoneticPr fontId="5"/>
  </si>
  <si>
    <t>調査業務委託経費・ＦＡ謝金業務委託経費ともに成果実績は目標を達成しており、成果が出ているものと考えている。</t>
    <rPh sb="0" eb="2">
      <t>チョウサ</t>
    </rPh>
    <rPh sb="2" eb="4">
      <t>ギョウム</t>
    </rPh>
    <rPh sb="4" eb="6">
      <t>イタク</t>
    </rPh>
    <rPh sb="6" eb="8">
      <t>ケイヒ</t>
    </rPh>
    <rPh sb="11" eb="13">
      <t>シャキン</t>
    </rPh>
    <rPh sb="13" eb="15">
      <t>ギョウム</t>
    </rPh>
    <rPh sb="15" eb="17">
      <t>イタク</t>
    </rPh>
    <rPh sb="17" eb="19">
      <t>ケイヒ</t>
    </rPh>
    <rPh sb="22" eb="24">
      <t>セイカ</t>
    </rPh>
    <rPh sb="24" eb="26">
      <t>ジッセキ</t>
    </rPh>
    <rPh sb="27" eb="29">
      <t>モクヒョウ</t>
    </rPh>
    <rPh sb="30" eb="32">
      <t>タッセイ</t>
    </rPh>
    <rPh sb="37" eb="39">
      <t>セイカ</t>
    </rPh>
    <rPh sb="40" eb="41">
      <t>デ</t>
    </rPh>
    <rPh sb="47" eb="48">
      <t>カンガ</t>
    </rPh>
    <phoneticPr fontId="5"/>
  </si>
  <si>
    <t>＜調査業務委託経費＞
調査業務委託件数</t>
    <phoneticPr fontId="5"/>
  </si>
  <si>
    <t>島崎　征夫
細田　均
日下　智晴</t>
    <rPh sb="0" eb="2">
      <t>シマザキ</t>
    </rPh>
    <rPh sb="3" eb="5">
      <t>マサオ</t>
    </rPh>
    <rPh sb="11" eb="13">
      <t>クサカ</t>
    </rPh>
    <rPh sb="14" eb="15">
      <t>トモ</t>
    </rPh>
    <rPh sb="15" eb="16">
      <t>ハル</t>
    </rPh>
    <phoneticPr fontId="5"/>
  </si>
  <si>
    <t>銀行第二課
銀行第二課
銀行第二課地域金融企画室</t>
    <rPh sb="0" eb="2">
      <t>ギンコウ</t>
    </rPh>
    <rPh sb="2" eb="5">
      <t>ダイニカ</t>
    </rPh>
    <rPh sb="12" eb="14">
      <t>ギンコウ</t>
    </rPh>
    <rPh sb="14" eb="17">
      <t>ダイニカ</t>
    </rPh>
    <rPh sb="17" eb="19">
      <t>チイキ</t>
    </rPh>
    <rPh sb="19" eb="21">
      <t>キンユウ</t>
    </rPh>
    <rPh sb="21" eb="24">
      <t>キカクシツ</t>
    </rPh>
    <phoneticPr fontId="5"/>
  </si>
  <si>
    <t>＜FA業務委託経費＞
国の資本参加を受けた金融機関の中小規模事業者等向け貸出金残高の増加率</t>
    <rPh sb="11" eb="12">
      <t>クニ</t>
    </rPh>
    <rPh sb="13" eb="15">
      <t>シホン</t>
    </rPh>
    <rPh sb="15" eb="17">
      <t>サンカ</t>
    </rPh>
    <rPh sb="18" eb="19">
      <t>ウ</t>
    </rPh>
    <rPh sb="21" eb="23">
      <t>キンユウ</t>
    </rPh>
    <rPh sb="23" eb="25">
      <t>キカン</t>
    </rPh>
    <phoneticPr fontId="5"/>
  </si>
  <si>
    <t>○調査業務委託経費については、一般競争入札において、複数の提案書を総合評価で審査しており、支出先の選定は妥当である。
○FA業務委託経費については、制度上、守秘義務の観点から随意契約によらざるを得ないものの、複数業者から見積書を徴取することにより、競争の確保やコストの削減に努めている。なお、30年度については、金融機関より国の資本参加要請がなされなかったことから、FA業務は実施していない。</t>
    <rPh sb="45" eb="47">
      <t>シシュツ</t>
    </rPh>
    <rPh sb="47" eb="48">
      <t>サキ</t>
    </rPh>
    <rPh sb="49" eb="51">
      <t>センテイ</t>
    </rPh>
    <rPh sb="52" eb="54">
      <t>ダトウ</t>
    </rPh>
    <rPh sb="75" eb="78">
      <t>セイドジョウ</t>
    </rPh>
    <rPh sb="79" eb="81">
      <t>シュヒ</t>
    </rPh>
    <rPh sb="81" eb="83">
      <t>ギム</t>
    </rPh>
    <rPh sb="84" eb="86">
      <t>カンテン</t>
    </rPh>
    <rPh sb="98" eb="99">
      <t>エ</t>
    </rPh>
    <rPh sb="125" eb="127">
      <t>キョウソウ</t>
    </rPh>
    <rPh sb="128" eb="130">
      <t>カクホ</t>
    </rPh>
    <rPh sb="135" eb="137">
      <t>サクゲン</t>
    </rPh>
    <rPh sb="138" eb="139">
      <t>ツト</t>
    </rPh>
    <rPh sb="149" eb="151">
      <t>ネンド</t>
    </rPh>
    <rPh sb="157" eb="159">
      <t>キンユウ</t>
    </rPh>
    <rPh sb="159" eb="161">
      <t>キカン</t>
    </rPh>
    <rPh sb="163" eb="164">
      <t>クニ</t>
    </rPh>
    <rPh sb="165" eb="167">
      <t>シホン</t>
    </rPh>
    <rPh sb="167" eb="169">
      <t>サンカ</t>
    </rPh>
    <rPh sb="169" eb="171">
      <t>ヨウセイ</t>
    </rPh>
    <rPh sb="186" eb="188">
      <t>ギョウム</t>
    </rPh>
    <rPh sb="189" eb="191">
      <t>ジッシ</t>
    </rPh>
    <phoneticPr fontId="5"/>
  </si>
  <si>
    <t>○調査業務委託経費については、一般競争入札において、複数の提案書を総合評価で審査しており、競争性を確保していることから、単位当たりコスト等の水準は妥当と考えている。
○FA業務委託経費については、制度上、守秘義務の観点から随意契約によらざるを得ないものの、複数業者から見積書を徴取することにより、競争の確保やコストの削減に努めている。なお、30年度については、金融機関より国の資本参加要請がなされなかったことから、FA業務は実施していない。</t>
    <rPh sb="45" eb="48">
      <t>キョウソウセイ</t>
    </rPh>
    <rPh sb="49" eb="51">
      <t>カクホ</t>
    </rPh>
    <rPh sb="76" eb="77">
      <t>カンガ</t>
    </rPh>
    <rPh sb="187" eb="188">
      <t>クニ</t>
    </rPh>
    <rPh sb="189" eb="191">
      <t>シホン</t>
    </rPh>
    <rPh sb="191" eb="193">
      <t>サンカ</t>
    </rPh>
    <phoneticPr fontId="5"/>
  </si>
  <si>
    <t>○調査業務委託経費については、金融機関による事業性評価に基づく融資・コンサルティング機能の発揮に係る取組みについて、企業側から直接認識・評価を聞く委託調査のみに使用されており、真に必要なものに限定されている。
○FA業務委託経費については、金融機関等より国の資本参加要請があったもののみを対象としており、真に必要なものに限定されている。</t>
    <rPh sb="128" eb="129">
      <t>クニ</t>
    </rPh>
    <rPh sb="130" eb="132">
      <t>シホン</t>
    </rPh>
    <rPh sb="132" eb="134">
      <t>サンカ</t>
    </rPh>
    <phoneticPr fontId="5"/>
  </si>
  <si>
    <t>FA業務委託経費に係る不用率が大きい理由は、金融機関より国の資本参加要請がなされなかったことによるものである。</t>
    <rPh sb="28" eb="29">
      <t>クニ</t>
    </rPh>
    <rPh sb="30" eb="32">
      <t>シホン</t>
    </rPh>
    <rPh sb="32" eb="34">
      <t>サンカ</t>
    </rPh>
    <rPh sb="34" eb="36">
      <t>ヨウセイ</t>
    </rPh>
    <phoneticPr fontId="5"/>
  </si>
  <si>
    <t>○調査業務委託経費については、一般競争入札において、複数の提案書を総合評価で審査しており、コスト削減に努めている。
○FA業務委託経費については、制度上、守秘義務の観点から随意契約によらざるを得ないものの、複数業者から見積書を徴取することにより、競争の確保やコストの削減に努めている。なお、30年度については、金融機関より国の資本参加要請がなされなかったことから、FA業務は実施していない。</t>
    <rPh sb="162" eb="163">
      <t>クニ</t>
    </rPh>
    <rPh sb="164" eb="166">
      <t>シホン</t>
    </rPh>
    <rPh sb="166" eb="168">
      <t>サンカ</t>
    </rPh>
    <phoneticPr fontId="5"/>
  </si>
  <si>
    <t>「金融危機対応の円滑な実施のための経費」に係る事業は預金保険法に基づく資本増強に係るFA業務であり、本事業は金融機能強化法に基づく国の資本参加に係るFA業務である。</t>
    <rPh sb="65" eb="66">
      <t>クニ</t>
    </rPh>
    <rPh sb="67" eb="69">
      <t>シホン</t>
    </rPh>
    <rPh sb="69" eb="71">
      <t>サンカ</t>
    </rPh>
    <phoneticPr fontId="5"/>
  </si>
  <si>
    <t>調査業務委託経費については、当初の見込みどおり調査委託を実施していることから、見込みに見合ったものである。なお、ＦＡ業務委託経費については、金融機関より国の資本参加要請がなされなかったものである。</t>
    <rPh sb="58" eb="60">
      <t>ギョウム</t>
    </rPh>
    <rPh sb="60" eb="62">
      <t>イタク</t>
    </rPh>
    <rPh sb="62" eb="64">
      <t>ケイヒ</t>
    </rPh>
    <rPh sb="70" eb="72">
      <t>キンユウ</t>
    </rPh>
    <rPh sb="72" eb="74">
      <t>キカン</t>
    </rPh>
    <rPh sb="76" eb="77">
      <t>クニ</t>
    </rPh>
    <rPh sb="78" eb="80">
      <t>シホン</t>
    </rPh>
    <rPh sb="80" eb="82">
      <t>サンカ</t>
    </rPh>
    <rPh sb="82" eb="84">
      <t>ヨウセイ</t>
    </rPh>
    <phoneticPr fontId="5"/>
  </si>
  <si>
    <t xml:space="preserve">  企業アンケート調査の結果については、金融機関との深度ある対話において活用することにより、金融機関の取組みを一層促すなど、地域金融機関における金融仲介機能の質の向上に向けた取組みに活用しているほか、国が資本参加した金融機関については、中小規模事業者等向け貸出金残高が増加しているなど、活用状況・成果とも十分なものと考えられる。また、一般競争入札等を活用することにより、競争性の確保やコスト削減に努めており、本事業の予算は適切に執行されているものと考える。</t>
    <rPh sb="62" eb="64">
      <t>チイキ</t>
    </rPh>
    <rPh sb="64" eb="66">
      <t>キンユウ</t>
    </rPh>
    <rPh sb="66" eb="68">
      <t>キカン</t>
    </rPh>
    <rPh sb="87" eb="89">
      <t>トリク</t>
    </rPh>
    <rPh sb="100" eb="101">
      <t>クニ</t>
    </rPh>
    <rPh sb="102" eb="104">
      <t>シホン</t>
    </rPh>
    <rPh sb="104" eb="106">
      <t>サンカ</t>
    </rPh>
    <rPh sb="108" eb="110">
      <t>キンユウ</t>
    </rPh>
    <rPh sb="110" eb="112">
      <t>キカン</t>
    </rPh>
    <rPh sb="143" eb="145">
      <t>カツヨウ</t>
    </rPh>
    <rPh sb="145" eb="147">
      <t>ジョウキョウ</t>
    </rPh>
    <rPh sb="148" eb="150">
      <t>セイカ</t>
    </rPh>
    <rPh sb="152" eb="154">
      <t>ジュウブン</t>
    </rPh>
    <rPh sb="158" eb="159">
      <t>カンガ</t>
    </rPh>
    <rPh sb="167" eb="169">
      <t>イッパン</t>
    </rPh>
    <rPh sb="169" eb="171">
      <t>キョウソウ</t>
    </rPh>
    <rPh sb="171" eb="174">
      <t>ニュウサツトウ</t>
    </rPh>
    <rPh sb="175" eb="177">
      <t>カツヨウ</t>
    </rPh>
    <rPh sb="185" eb="188">
      <t>キョウソウセイ</t>
    </rPh>
    <rPh sb="189" eb="191">
      <t>カクホ</t>
    </rPh>
    <rPh sb="195" eb="197">
      <t>サクゲン</t>
    </rPh>
    <rPh sb="198" eb="199">
      <t>ツト</t>
    </rPh>
    <phoneticPr fontId="5"/>
  </si>
  <si>
    <t>＜外部有識者会議開催経費＞
＜FA業務委託経費＞
国内銀行の総貸出残高に占める信用貸出残高比率の増加</t>
    <phoneticPr fontId="5"/>
  </si>
  <si>
    <t>国内銀行の総貸出残高に占める信用貸出残高比率の増加</t>
    <phoneticPr fontId="5"/>
  </si>
  <si>
    <t>中小規模事業者等向け貸出金残高の増加率</t>
    <phoneticPr fontId="5"/>
  </si>
  <si>
    <t>○金融機関の金融仲介にかかる取組状況を把握する、金融機関を利用する企業に対するアンケート調査は、企業が所在する地域などによって回答の傾向が異なる可能性があるため、そのような観点で更に深度ある分析を行ってはどうか。
○また、アンケート調査は、経年的な変化を見ていくことが重要であることから、質問項目をある程度固定して継続実施してはどうか。</t>
    <phoneticPr fontId="5"/>
  </si>
  <si>
    <t>外部有識者の所見も踏まえ、アンケート調査の更なる改善の検討や一部の質問項目の固定を引き続き行うこと。</t>
    <phoneticPr fontId="5"/>
  </si>
  <si>
    <t>○外部有識者会議開催経費については、効率的な予算執行の観点から、今後コスト削減に努めていくこととしているが、32年度に当該会議の有識者の増加が見込まれること等から、前年度から微増となる予算要求を行っていく。
○調査業務委託経費については、効率的な予算執行の観点から、今後コスト削減に努めていくこととし、32年度においては、前年同規模の予算要求を行っていく。また、外部有識者・行政事業レビュー推進チームの所見を踏まえ、企業アンケート調査の更なる改善検討と取引金融機関に関する一部の質問項目の固定等を継続して行っていく。
○FA業務委託経費については、金融仲介機能の強化のために重要であることから、32年度においては、前年同規模の予算要求を行っていく。</t>
    <rPh sb="226" eb="228">
      <t>トリヒキ</t>
    </rPh>
    <rPh sb="228" eb="230">
      <t>キンユウ</t>
    </rPh>
    <rPh sb="230" eb="232">
      <t>キカン</t>
    </rPh>
    <rPh sb="233" eb="234">
      <t>カン</t>
    </rPh>
    <phoneticPr fontId="5"/>
  </si>
  <si>
    <t>金融機能強化法に基づき国の資本参加を受けた金融機関における経営強化計画の履行状況について、適切にフォローアップを実施し、半期毎にその内容を公表しました（30 年９月、31 年３月）。
金融機能強化法に基づき国の資本参加を受けた金融機関のうち、計画の実施期間が終了した８の金融機関が作成した新しい経営強化計画を公表しました（30 年９月）。</t>
    <rPh sb="11" eb="12">
      <t>クニ</t>
    </rPh>
    <rPh sb="18" eb="19">
      <t>ウ</t>
    </rPh>
    <rPh sb="103" eb="104">
      <t>クニ</t>
    </rPh>
    <rPh sb="110" eb="111">
      <t>ウ</t>
    </rPh>
    <phoneticPr fontId="5"/>
  </si>
  <si>
    <t>地域生産性向上支援チームと各財務局が密接に連携しつつ、把握した地域経済・企業の実態や、企業アンケート調査の結果、「金融仲介機能のベンチマーク」等の客観的な指標を活用し、金融機関との間で深度ある対話を行い、顧客企業のニーズを踏まえた取組を促しました。</t>
    <phoneticPr fontId="5"/>
  </si>
  <si>
    <t xml:space="preserve">○企業アンケート調査等経費の要求増
（諸謝金＋1.6百万円）
○外部有識者会議開催経費の要求増
（委員手当＋0.2百万円
</t>
    <rPh sb="45" eb="47">
      <t>ヨウキュウ</t>
    </rPh>
    <rPh sb="50" eb="52">
      <t>イイン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</si>
</sst>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usernames" Target="revisions/userNames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59831</xdr:colOff>
      <xdr:row>742</xdr:row>
      <xdr:rowOff>107456</xdr:rowOff>
    </xdr:from>
    <xdr:to>
      <xdr:col>37</xdr:col>
      <xdr:colOff>147076</xdr:colOff>
      <xdr:row>744</xdr:row>
      <xdr:rowOff>284349</xdr:rowOff>
    </xdr:to>
    <xdr:sp macro="" textlink="">
      <xdr:nvSpPr>
        <xdr:cNvPr id="3" name="Text Box 24"/>
        <xdr:cNvSpPr txBox="1">
          <a:spLocks noChangeArrowheads="1"/>
        </xdr:cNvSpPr>
      </xdr:nvSpPr>
      <xdr:spPr bwMode="auto">
        <a:xfrm>
          <a:off x="3869831" y="54447581"/>
          <a:ext cx="3325745" cy="89126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200" b="0" i="0" u="none" strike="noStrike" baseline="0">
              <a:solidFill>
                <a:srgbClr val="000000"/>
              </a:solidFill>
              <a:latin typeface="ＭＳ Ｐゴシック"/>
              <a:ea typeface="ＭＳ Ｐゴシック"/>
            </a:rPr>
            <a:t>金融機関の業務の健全かつ適切な運営を確保する。</a:t>
          </a:r>
          <a:endParaRPr lang="en-US" altLang="ja-JP" sz="1200" b="0" i="0" u="none" strike="noStrike" baseline="0">
            <a:solidFill>
              <a:srgbClr val="000000"/>
            </a:solidFill>
            <a:latin typeface="ＭＳ Ｐゴシック"/>
            <a:ea typeface="ＭＳ Ｐゴシック"/>
          </a:endParaRPr>
        </a:p>
        <a:p>
          <a:pPr algn="l" rtl="0">
            <a:lnSpc>
              <a:spcPts val="11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24</xdr:col>
      <xdr:colOff>115060</xdr:colOff>
      <xdr:row>740</xdr:row>
      <xdr:rowOff>46225</xdr:rowOff>
    </xdr:from>
    <xdr:to>
      <xdr:col>32</xdr:col>
      <xdr:colOff>107056</xdr:colOff>
      <xdr:row>742</xdr:row>
      <xdr:rowOff>46626</xdr:rowOff>
    </xdr:to>
    <xdr:sp macro="" textlink="">
      <xdr:nvSpPr>
        <xdr:cNvPr id="4" name="Text Box 23"/>
        <xdr:cNvSpPr txBox="1">
          <a:spLocks noChangeArrowheads="1"/>
        </xdr:cNvSpPr>
      </xdr:nvSpPr>
      <xdr:spPr bwMode="auto">
        <a:xfrm>
          <a:off x="4687060" y="53671975"/>
          <a:ext cx="1515996" cy="71477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ct val="100000"/>
            </a:lnSpc>
            <a:defRPr sz="1000"/>
          </a:pPr>
          <a:r>
            <a:rPr lang="ja-JP" altLang="en-US" sz="1200" b="0" i="0" u="none" strike="noStrike" baseline="0">
              <a:solidFill>
                <a:sysClr val="windowText" lastClr="000000"/>
              </a:solidFill>
              <a:latin typeface="ＭＳ Ｐゴシック"/>
              <a:ea typeface="ＭＳ Ｐゴシック"/>
            </a:rPr>
            <a:t>金融庁</a:t>
          </a:r>
        </a:p>
        <a:p>
          <a:pPr algn="ctr" rtl="0">
            <a:lnSpc>
              <a:spcPct val="100000"/>
            </a:lnSpc>
            <a:defRPr sz="1000"/>
          </a:pPr>
          <a:r>
            <a:rPr lang="en-US" altLang="ja-JP" sz="1200" b="0" i="0" u="none" strike="noStrike" baseline="0">
              <a:solidFill>
                <a:sysClr val="windowText" lastClr="000000"/>
              </a:solidFill>
              <a:latin typeface="ＭＳ Ｐゴシック"/>
              <a:ea typeface="ＭＳ Ｐゴシック"/>
            </a:rPr>
            <a:t>14.9</a:t>
          </a:r>
          <a:r>
            <a:rPr lang="ja-JP" altLang="en-US" sz="1200" b="0" i="0" u="none" strike="noStrike" baseline="0">
              <a:solidFill>
                <a:sysClr val="windowText" lastClr="000000"/>
              </a:solidFill>
              <a:latin typeface="ＭＳ Ｐゴシック"/>
              <a:ea typeface="ＭＳ Ｐゴシック"/>
            </a:rPr>
            <a:t>百万円</a:t>
          </a:r>
          <a:endParaRPr lang="ja-JP" altLang="en-US" sz="1050">
            <a:solidFill>
              <a:sysClr val="windowText" lastClr="000000"/>
            </a:solidFill>
          </a:endParaRPr>
        </a:p>
      </xdr:txBody>
    </xdr:sp>
    <xdr:clientData/>
  </xdr:twoCellAnchor>
  <xdr:twoCellAnchor>
    <xdr:from>
      <xdr:col>18</xdr:col>
      <xdr:colOff>180695</xdr:colOff>
      <xdr:row>742</xdr:row>
      <xdr:rowOff>194703</xdr:rowOff>
    </xdr:from>
    <xdr:to>
      <xdr:col>38</xdr:col>
      <xdr:colOff>113459</xdr:colOff>
      <xdr:row>744</xdr:row>
      <xdr:rowOff>37420</xdr:rowOff>
    </xdr:to>
    <xdr:sp macro="" textlink="">
      <xdr:nvSpPr>
        <xdr:cNvPr id="5" name="AutoShape 25"/>
        <xdr:cNvSpPr>
          <a:spLocks noChangeArrowheads="1"/>
        </xdr:cNvSpPr>
      </xdr:nvSpPr>
      <xdr:spPr bwMode="auto">
        <a:xfrm>
          <a:off x="3609695" y="54534828"/>
          <a:ext cx="3742764" cy="55709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46225</xdr:colOff>
      <xdr:row>757</xdr:row>
      <xdr:rowOff>358588</xdr:rowOff>
    </xdr:from>
    <xdr:to>
      <xdr:col>39</xdr:col>
      <xdr:colOff>115956</xdr:colOff>
      <xdr:row>758</xdr:row>
      <xdr:rowOff>35019</xdr:rowOff>
    </xdr:to>
    <xdr:sp macro="" textlink="">
      <xdr:nvSpPr>
        <xdr:cNvPr id="6" name="Text Box 51"/>
        <xdr:cNvSpPr txBox="1">
          <a:spLocks noChangeArrowheads="1"/>
        </xdr:cNvSpPr>
      </xdr:nvSpPr>
      <xdr:spPr bwMode="auto">
        <a:xfrm>
          <a:off x="3823095" y="60987284"/>
          <a:ext cx="4045383" cy="34732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200"/>
            </a:lnSpc>
            <a:defRPr sz="1000"/>
          </a:pPr>
          <a:r>
            <a:rPr lang="ja-JP" altLang="en-US" sz="1200" b="0" i="0" u="none" strike="noStrike" baseline="0">
              <a:solidFill>
                <a:srgbClr val="000000"/>
              </a:solidFill>
              <a:latin typeface="ＭＳ Ｐゴシック"/>
              <a:ea typeface="ＭＳ Ｐゴシック"/>
            </a:rPr>
            <a:t>《金融機能強化法に基づく資本増強の審査に係る委託》</a:t>
          </a:r>
          <a:endParaRPr lang="ja-JP" altLang="en-US" sz="1050"/>
        </a:p>
      </xdr:txBody>
    </xdr:sp>
    <xdr:clientData/>
  </xdr:twoCellAnchor>
  <xdr:twoCellAnchor>
    <xdr:from>
      <xdr:col>21</xdr:col>
      <xdr:colOff>91047</xdr:colOff>
      <xdr:row>744</xdr:row>
      <xdr:rowOff>258737</xdr:rowOff>
    </xdr:from>
    <xdr:to>
      <xdr:col>21</xdr:col>
      <xdr:colOff>91047</xdr:colOff>
      <xdr:row>746</xdr:row>
      <xdr:rowOff>287152</xdr:rowOff>
    </xdr:to>
    <xdr:cxnSp macro="">
      <xdr:nvCxnSpPr>
        <xdr:cNvPr id="11" name="直線矢印コネクタ 10"/>
        <xdr:cNvCxnSpPr/>
      </xdr:nvCxnSpPr>
      <xdr:spPr>
        <a:xfrm>
          <a:off x="4091547" y="55313237"/>
          <a:ext cx="0" cy="74279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11</xdr:col>
      <xdr:colOff>124665</xdr:colOff>
      <xdr:row>748</xdr:row>
      <xdr:rowOff>84045</xdr:rowOff>
    </xdr:from>
    <xdr:to>
      <xdr:col>40</xdr:col>
      <xdr:colOff>102253</xdr:colOff>
      <xdr:row>748</xdr:row>
      <xdr:rowOff>106457</xdr:rowOff>
    </xdr:to>
    <xdr:cxnSp macro="">
      <xdr:nvCxnSpPr>
        <xdr:cNvPr id="12" name="直線コネクタ 11"/>
        <xdr:cNvCxnSpPr/>
      </xdr:nvCxnSpPr>
      <xdr:spPr>
        <a:xfrm>
          <a:off x="2220165" y="56567295"/>
          <a:ext cx="5502088" cy="2241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147077</xdr:colOff>
      <xdr:row>748</xdr:row>
      <xdr:rowOff>318528</xdr:rowOff>
    </xdr:from>
    <xdr:to>
      <xdr:col>20</xdr:col>
      <xdr:colOff>179013</xdr:colOff>
      <xdr:row>750</xdr:row>
      <xdr:rowOff>229279</xdr:rowOff>
    </xdr:to>
    <xdr:sp macro="" textlink="">
      <xdr:nvSpPr>
        <xdr:cNvPr id="13" name="テキスト ボックス 12"/>
        <xdr:cNvSpPr txBox="1"/>
      </xdr:nvSpPr>
      <xdr:spPr>
        <a:xfrm>
          <a:off x="909077" y="56801778"/>
          <a:ext cx="3079936" cy="625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lang="ja-JP" altLang="ja-JP" sz="1200">
            <a:effectLst/>
          </a:endParaRPr>
        </a:p>
      </xdr:txBody>
    </xdr:sp>
    <xdr:clientData/>
  </xdr:twoCellAnchor>
  <xdr:twoCellAnchor>
    <xdr:from>
      <xdr:col>15</xdr:col>
      <xdr:colOff>113460</xdr:colOff>
      <xdr:row>748</xdr:row>
      <xdr:rowOff>314607</xdr:rowOff>
    </xdr:from>
    <xdr:to>
      <xdr:col>27</xdr:col>
      <xdr:colOff>154201</xdr:colOff>
      <xdr:row>750</xdr:row>
      <xdr:rowOff>231522</xdr:rowOff>
    </xdr:to>
    <xdr:sp macro="" textlink="">
      <xdr:nvSpPr>
        <xdr:cNvPr id="14" name="テキスト ボックス 13"/>
        <xdr:cNvSpPr txBox="1"/>
      </xdr:nvSpPr>
      <xdr:spPr>
        <a:xfrm>
          <a:off x="2970960" y="56797857"/>
          <a:ext cx="2326741" cy="631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直接実施</a:t>
          </a:r>
          <a:r>
            <a:rPr kumimoji="1" lang="en-US" altLang="ja-JP" sz="1200">
              <a:latin typeface="ＭＳ ゴシック" panose="020B0609070205080204" pitchFamily="49" charset="-128"/>
              <a:ea typeface="ＭＳ ゴシック" panose="020B0609070205080204" pitchFamily="49" charset="-128"/>
            </a:rPr>
            <a:t>】</a:t>
          </a:r>
        </a:p>
      </xdr:txBody>
    </xdr:sp>
    <xdr:clientData/>
  </xdr:twoCellAnchor>
  <xdr:twoCellAnchor>
    <xdr:from>
      <xdr:col>23</xdr:col>
      <xdr:colOff>94970</xdr:colOff>
      <xdr:row>748</xdr:row>
      <xdr:rowOff>305082</xdr:rowOff>
    </xdr:from>
    <xdr:to>
      <xdr:col>39</xdr:col>
      <xdr:colOff>117382</xdr:colOff>
      <xdr:row>750</xdr:row>
      <xdr:rowOff>221997</xdr:rowOff>
    </xdr:to>
    <xdr:sp macro="" textlink="">
      <xdr:nvSpPr>
        <xdr:cNvPr id="15" name="テキスト ボックス 14"/>
        <xdr:cNvSpPr txBox="1"/>
      </xdr:nvSpPr>
      <xdr:spPr>
        <a:xfrm>
          <a:off x="4476470" y="56788332"/>
          <a:ext cx="3070412" cy="631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一般競争契約（最低価格）等</a:t>
          </a:r>
          <a:r>
            <a:rPr kumimoji="1" lang="en-US" altLang="ja-JP" sz="1200">
              <a:latin typeface="ＭＳ ゴシック" panose="020B0609070205080204" pitchFamily="49" charset="-128"/>
              <a:ea typeface="ＭＳ ゴシック" panose="020B0609070205080204" pitchFamily="49" charset="-128"/>
            </a:rPr>
            <a:t>】</a:t>
          </a:r>
        </a:p>
      </xdr:txBody>
    </xdr:sp>
    <xdr:clientData/>
  </xdr:twoCellAnchor>
  <xdr:twoCellAnchor>
    <xdr:from>
      <xdr:col>35</xdr:col>
      <xdr:colOff>44545</xdr:colOff>
      <xdr:row>748</xdr:row>
      <xdr:rowOff>295557</xdr:rowOff>
    </xdr:from>
    <xdr:to>
      <xdr:col>47</xdr:col>
      <xdr:colOff>85286</xdr:colOff>
      <xdr:row>750</xdr:row>
      <xdr:rowOff>212472</xdr:rowOff>
    </xdr:to>
    <xdr:sp macro="" textlink="">
      <xdr:nvSpPr>
        <xdr:cNvPr id="16" name="テキスト ボックス 15"/>
        <xdr:cNvSpPr txBox="1"/>
      </xdr:nvSpPr>
      <xdr:spPr>
        <a:xfrm>
          <a:off x="6712045" y="56778807"/>
          <a:ext cx="2326741" cy="631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随意契約（少額）</a:t>
          </a:r>
          <a:r>
            <a:rPr kumimoji="1" lang="en-US" altLang="ja-JP" sz="1200">
              <a:latin typeface="ＭＳ ゴシック" panose="020B0609070205080204" pitchFamily="49" charset="-128"/>
              <a:ea typeface="ＭＳ ゴシック" panose="020B0609070205080204" pitchFamily="49" charset="-128"/>
            </a:rPr>
            <a:t>】</a:t>
          </a:r>
        </a:p>
      </xdr:txBody>
    </xdr:sp>
    <xdr:clientData/>
  </xdr:twoCellAnchor>
  <xdr:twoCellAnchor>
    <xdr:from>
      <xdr:col>8</xdr:col>
      <xdr:colOff>159965</xdr:colOff>
      <xdr:row>750</xdr:row>
      <xdr:rowOff>87967</xdr:rowOff>
    </xdr:from>
    <xdr:to>
      <xdr:col>16</xdr:col>
      <xdr:colOff>70318</xdr:colOff>
      <xdr:row>752</xdr:row>
      <xdr:rowOff>334936</xdr:rowOff>
    </xdr:to>
    <xdr:sp macro="" textlink="">
      <xdr:nvSpPr>
        <xdr:cNvPr id="17" name="テキスト ボックス 16"/>
        <xdr:cNvSpPr txBox="1"/>
      </xdr:nvSpPr>
      <xdr:spPr>
        <a:xfrm>
          <a:off x="1683965" y="57285592"/>
          <a:ext cx="1434353" cy="96134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ゴシック" panose="020B0609070205080204" pitchFamily="49" charset="-128"/>
              <a:ea typeface="ＭＳ ゴシック" panose="020B0609070205080204" pitchFamily="49" charset="-128"/>
            </a:rPr>
            <a:t>A.</a:t>
          </a:r>
          <a:r>
            <a:rPr kumimoji="1" lang="ja-JP" altLang="en-US" sz="1200">
              <a:latin typeface="ＭＳ ゴシック" panose="020B0609070205080204" pitchFamily="49" charset="-128"/>
              <a:ea typeface="ＭＳ ゴシック" panose="020B0609070205080204" pitchFamily="49" charset="-128"/>
            </a:rPr>
            <a:t>株式会社帝国データバンク</a:t>
          </a:r>
          <a:endParaRPr kumimoji="1" lang="en-US" altLang="ja-JP" sz="1200">
            <a:latin typeface="ＭＳ ゴシック" panose="020B0609070205080204" pitchFamily="49" charset="-128"/>
            <a:ea typeface="ＭＳ ゴシック" panose="020B0609070205080204" pitchFamily="49" charset="-128"/>
          </a:endParaRPr>
        </a:p>
        <a:p>
          <a:pPr algn="ctr"/>
          <a:r>
            <a:rPr kumimoji="1" lang="en-US" altLang="ja-JP" sz="1200">
              <a:latin typeface="ＭＳ ゴシック" panose="020B0609070205080204" pitchFamily="49" charset="-128"/>
              <a:ea typeface="ＭＳ ゴシック" panose="020B0609070205080204" pitchFamily="49" charset="-128"/>
            </a:rPr>
            <a:t>1</a:t>
          </a:r>
          <a:r>
            <a:rPr kumimoji="1" lang="ja-JP" altLang="en-US" sz="1200">
              <a:latin typeface="ＭＳ ゴシック" panose="020B0609070205080204" pitchFamily="49" charset="-128"/>
              <a:ea typeface="ＭＳ ゴシック" panose="020B0609070205080204" pitchFamily="49" charset="-128"/>
            </a:rPr>
            <a:t>先　</a:t>
          </a:r>
          <a:r>
            <a:rPr kumimoji="1" lang="en-US" altLang="ja-JP" sz="1200">
              <a:latin typeface="ＭＳ ゴシック" panose="020B0609070205080204" pitchFamily="49" charset="-128"/>
              <a:ea typeface="ＭＳ ゴシック" panose="020B0609070205080204" pitchFamily="49" charset="-128"/>
            </a:rPr>
            <a:t>14.2</a:t>
          </a:r>
          <a:r>
            <a:rPr kumimoji="1" lang="ja-JP" altLang="en-US" sz="1200">
              <a:latin typeface="ＭＳ ゴシック" panose="020B0609070205080204" pitchFamily="49" charset="-128"/>
              <a:ea typeface="ＭＳ ゴシック" panose="020B0609070205080204" pitchFamily="49" charset="-128"/>
            </a:rPr>
            <a:t>百万円</a:t>
          </a:r>
        </a:p>
      </xdr:txBody>
    </xdr:sp>
    <xdr:clientData/>
  </xdr:twoCellAnchor>
  <xdr:twoCellAnchor>
    <xdr:from>
      <xdr:col>18</xdr:col>
      <xdr:colOff>27175</xdr:colOff>
      <xdr:row>750</xdr:row>
      <xdr:rowOff>97491</xdr:rowOff>
    </xdr:from>
    <xdr:to>
      <xdr:col>25</xdr:col>
      <xdr:colOff>139234</xdr:colOff>
      <xdr:row>752</xdr:row>
      <xdr:rowOff>344460</xdr:rowOff>
    </xdr:to>
    <xdr:sp macro="" textlink="">
      <xdr:nvSpPr>
        <xdr:cNvPr id="18" name="テキスト ボックス 17"/>
        <xdr:cNvSpPr txBox="1"/>
      </xdr:nvSpPr>
      <xdr:spPr>
        <a:xfrm>
          <a:off x="3456175" y="57295116"/>
          <a:ext cx="1445559" cy="96134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ゴシック" panose="020B0609070205080204" pitchFamily="49" charset="-128"/>
              <a:ea typeface="ＭＳ ゴシック" panose="020B0609070205080204" pitchFamily="49" charset="-128"/>
            </a:rPr>
            <a:t>B.</a:t>
          </a:r>
          <a:r>
            <a:rPr kumimoji="1" lang="ja-JP" altLang="en-US" sz="1200">
              <a:latin typeface="ＭＳ ゴシック" panose="020B0609070205080204" pitchFamily="49" charset="-128"/>
              <a:ea typeface="ＭＳ ゴシック" panose="020B0609070205080204" pitchFamily="49" charset="-128"/>
            </a:rPr>
            <a:t>個人</a:t>
          </a:r>
          <a:endParaRPr kumimoji="1" lang="en-US" altLang="ja-JP" sz="1200">
            <a:latin typeface="ＭＳ ゴシック" panose="020B0609070205080204" pitchFamily="49" charset="-128"/>
            <a:ea typeface="ＭＳ ゴシック" panose="020B0609070205080204" pitchFamily="49" charset="-128"/>
          </a:endParaRPr>
        </a:p>
        <a:p>
          <a:pPr algn="ctr"/>
          <a:r>
            <a:rPr kumimoji="1" lang="en-US" altLang="ja-JP" sz="1200">
              <a:latin typeface="ＭＳ ゴシック" panose="020B0609070205080204" pitchFamily="49" charset="-128"/>
              <a:ea typeface="ＭＳ ゴシック" panose="020B0609070205080204" pitchFamily="49" charset="-128"/>
            </a:rPr>
            <a:t>7</a:t>
          </a:r>
          <a:r>
            <a:rPr kumimoji="1" lang="ja-JP" altLang="en-US" sz="1200">
              <a:latin typeface="ＭＳ ゴシック" panose="020B0609070205080204" pitchFamily="49" charset="-128"/>
              <a:ea typeface="ＭＳ ゴシック" panose="020B0609070205080204" pitchFamily="49" charset="-128"/>
            </a:rPr>
            <a:t>先　</a:t>
          </a:r>
          <a:r>
            <a:rPr kumimoji="1" lang="en-US" altLang="ja-JP" sz="1200">
              <a:latin typeface="ＭＳ ゴシック" panose="020B0609070205080204" pitchFamily="49" charset="-128"/>
              <a:ea typeface="ＭＳ ゴシック" panose="020B0609070205080204" pitchFamily="49" charset="-128"/>
            </a:rPr>
            <a:t>0.5</a:t>
          </a:r>
          <a:r>
            <a:rPr kumimoji="1" lang="ja-JP" altLang="en-US" sz="1200">
              <a:latin typeface="ＭＳ ゴシック" panose="020B0609070205080204" pitchFamily="49" charset="-128"/>
              <a:ea typeface="ＭＳ ゴシック" panose="020B0609070205080204" pitchFamily="49" charset="-128"/>
            </a:rPr>
            <a:t>百万円</a:t>
          </a:r>
        </a:p>
      </xdr:txBody>
    </xdr:sp>
    <xdr:clientData/>
  </xdr:twoCellAnchor>
  <xdr:twoCellAnchor>
    <xdr:from>
      <xdr:col>27</xdr:col>
      <xdr:colOff>120183</xdr:colOff>
      <xdr:row>750</xdr:row>
      <xdr:rowOff>76949</xdr:rowOff>
    </xdr:from>
    <xdr:to>
      <xdr:col>35</xdr:col>
      <xdr:colOff>30536</xdr:colOff>
      <xdr:row>753</xdr:row>
      <xdr:rowOff>95251</xdr:rowOff>
    </xdr:to>
    <xdr:sp macro="" textlink="">
      <xdr:nvSpPr>
        <xdr:cNvPr id="19" name="テキスト ボックス 18"/>
        <xdr:cNvSpPr txBox="1"/>
      </xdr:nvSpPr>
      <xdr:spPr>
        <a:xfrm>
          <a:off x="5549433" y="59227199"/>
          <a:ext cx="1519020" cy="106605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kumimoji="1" lang="en-US" altLang="ja-JP" sz="1200">
              <a:solidFill>
                <a:schemeClr val="dk1"/>
              </a:solidFill>
              <a:latin typeface="ＭＳ ゴシック" panose="020B0609070205080204" pitchFamily="49" charset="-128"/>
              <a:ea typeface="ＭＳ ゴシック" panose="020B0609070205080204" pitchFamily="49" charset="-128"/>
              <a:cs typeface="+mn-cs"/>
            </a:rPr>
            <a:t>C.</a:t>
          </a:r>
          <a:r>
            <a:rPr kumimoji="1" lang="ja-JP" altLang="ja-JP" sz="1200">
              <a:solidFill>
                <a:schemeClr val="dk1"/>
              </a:solidFill>
              <a:latin typeface="ＭＳ ゴシック" panose="020B0609070205080204" pitchFamily="49" charset="-128"/>
              <a:ea typeface="ＭＳ ゴシック" panose="020B0609070205080204" pitchFamily="49" charset="-128"/>
              <a:cs typeface="+mn-cs"/>
            </a:rPr>
            <a:t>株式会社大和速記情報センター</a:t>
          </a:r>
        </a:p>
        <a:p>
          <a:pPr marL="0" indent="0" algn="ctr"/>
          <a:r>
            <a:rPr kumimoji="1" lang="en-US" altLang="ja-JP" sz="1200">
              <a:solidFill>
                <a:schemeClr val="dk1"/>
              </a:solidFill>
              <a:latin typeface="ＭＳ ゴシック" panose="020B0609070205080204" pitchFamily="49" charset="-128"/>
              <a:ea typeface="ＭＳ ゴシック" panose="020B0609070205080204" pitchFamily="49" charset="-128"/>
              <a:cs typeface="+mn-cs"/>
            </a:rPr>
            <a:t>1</a:t>
          </a:r>
          <a:r>
            <a:rPr kumimoji="1" lang="ja-JP" altLang="ja-JP" sz="1200">
              <a:solidFill>
                <a:schemeClr val="dk1"/>
              </a:solidFill>
              <a:latin typeface="ＭＳ ゴシック" panose="020B0609070205080204" pitchFamily="49" charset="-128"/>
              <a:ea typeface="ＭＳ ゴシック" panose="020B0609070205080204" pitchFamily="49" charset="-128"/>
              <a:cs typeface="+mn-cs"/>
            </a:rPr>
            <a:t>先　</a:t>
          </a:r>
          <a:r>
            <a:rPr kumimoji="1" lang="en-US" altLang="ja-JP" sz="1200">
              <a:solidFill>
                <a:schemeClr val="dk1"/>
              </a:solidFill>
              <a:latin typeface="ＭＳ ゴシック" panose="020B0609070205080204" pitchFamily="49" charset="-128"/>
              <a:ea typeface="ＭＳ ゴシック" panose="020B0609070205080204" pitchFamily="49" charset="-128"/>
              <a:cs typeface="+mn-cs"/>
            </a:rPr>
            <a:t>0.2</a:t>
          </a:r>
          <a:r>
            <a:rPr kumimoji="1" lang="ja-JP" altLang="ja-JP" sz="1200">
              <a:solidFill>
                <a:schemeClr val="dk1"/>
              </a:solidFill>
              <a:latin typeface="ＭＳ ゴシック" panose="020B0609070205080204" pitchFamily="49" charset="-128"/>
              <a:ea typeface="ＭＳ ゴシック" panose="020B0609070205080204" pitchFamily="49" charset="-128"/>
              <a:cs typeface="+mn-cs"/>
            </a:rPr>
            <a:t>百万円</a:t>
          </a:r>
        </a:p>
      </xdr:txBody>
    </xdr:sp>
    <xdr:clientData/>
  </xdr:twoCellAnchor>
  <xdr:twoCellAnchor>
    <xdr:from>
      <xdr:col>37</xdr:col>
      <xdr:colOff>48465</xdr:colOff>
      <xdr:row>750</xdr:row>
      <xdr:rowOff>108697</xdr:rowOff>
    </xdr:from>
    <xdr:to>
      <xdr:col>44</xdr:col>
      <xdr:colOff>160524</xdr:colOff>
      <xdr:row>752</xdr:row>
      <xdr:rowOff>355666</xdr:rowOff>
    </xdr:to>
    <xdr:sp macro="" textlink="">
      <xdr:nvSpPr>
        <xdr:cNvPr id="20" name="テキスト ボックス 19"/>
        <xdr:cNvSpPr txBox="1"/>
      </xdr:nvSpPr>
      <xdr:spPr>
        <a:xfrm>
          <a:off x="7096965" y="57306322"/>
          <a:ext cx="1445559" cy="96134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ゴシック" panose="020B0609070205080204" pitchFamily="49" charset="-128"/>
              <a:ea typeface="ＭＳ ゴシック" panose="020B0609070205080204" pitchFamily="49" charset="-128"/>
            </a:rPr>
            <a:t>D.</a:t>
          </a:r>
          <a:r>
            <a:rPr kumimoji="1" lang="ja-JP" altLang="en-US" sz="1200">
              <a:latin typeface="ＭＳ ゴシック" panose="020B0609070205080204" pitchFamily="49" charset="-128"/>
              <a:ea typeface="ＭＳ ゴシック" panose="020B0609070205080204" pitchFamily="49" charset="-128"/>
            </a:rPr>
            <a:t>株式会社</a:t>
          </a:r>
          <a:endParaRPr kumimoji="1" lang="en-US" altLang="ja-JP" sz="1200">
            <a:latin typeface="ＭＳ ゴシック" panose="020B0609070205080204" pitchFamily="49" charset="-128"/>
            <a:ea typeface="ＭＳ ゴシック" panose="020B0609070205080204" pitchFamily="49" charset="-128"/>
          </a:endParaRPr>
        </a:p>
        <a:p>
          <a:pPr algn="ctr"/>
          <a:r>
            <a:rPr kumimoji="1" lang="ja-JP" altLang="en-US" sz="1200">
              <a:latin typeface="ＭＳ ゴシック" panose="020B0609070205080204" pitchFamily="49" charset="-128"/>
              <a:ea typeface="ＭＳ ゴシック" panose="020B0609070205080204" pitchFamily="49" charset="-128"/>
            </a:rPr>
            <a:t>志んや</a:t>
          </a:r>
          <a:endParaRPr kumimoji="1" lang="en-US" altLang="ja-JP" sz="1200">
            <a:latin typeface="ＭＳ ゴシック" panose="020B0609070205080204" pitchFamily="49" charset="-128"/>
            <a:ea typeface="ＭＳ ゴシック" panose="020B0609070205080204" pitchFamily="49" charset="-128"/>
          </a:endParaRPr>
        </a:p>
        <a:p>
          <a:pPr algn="ctr"/>
          <a:r>
            <a:rPr kumimoji="1" lang="en-US" altLang="ja-JP" sz="1200">
              <a:latin typeface="ＭＳ ゴシック" panose="020B0609070205080204" pitchFamily="49" charset="-128"/>
              <a:ea typeface="ＭＳ ゴシック" panose="020B0609070205080204" pitchFamily="49" charset="-128"/>
            </a:rPr>
            <a:t>1</a:t>
          </a:r>
          <a:r>
            <a:rPr kumimoji="1" lang="ja-JP" altLang="en-US" sz="1200">
              <a:latin typeface="ＭＳ ゴシック" panose="020B0609070205080204" pitchFamily="49" charset="-128"/>
              <a:ea typeface="ＭＳ ゴシック" panose="020B0609070205080204" pitchFamily="49" charset="-128"/>
            </a:rPr>
            <a:t>先　</a:t>
          </a:r>
          <a:r>
            <a:rPr kumimoji="1" lang="en-US" altLang="ja-JP" sz="1200">
              <a:latin typeface="ＭＳ ゴシック" panose="020B0609070205080204" pitchFamily="49" charset="-128"/>
              <a:ea typeface="ＭＳ ゴシック" panose="020B0609070205080204" pitchFamily="49" charset="-128"/>
            </a:rPr>
            <a:t>0.0</a:t>
          </a:r>
          <a:r>
            <a:rPr kumimoji="1" lang="ja-JP" altLang="en-US" sz="1200">
              <a:latin typeface="ＭＳ ゴシック" panose="020B0609070205080204" pitchFamily="49" charset="-128"/>
              <a:ea typeface="ＭＳ ゴシック" panose="020B0609070205080204" pitchFamily="49" charset="-128"/>
            </a:rPr>
            <a:t>百万円</a:t>
          </a:r>
        </a:p>
      </xdr:txBody>
    </xdr:sp>
    <xdr:clientData/>
  </xdr:twoCellAnchor>
  <xdr:twoCellAnchor>
    <xdr:from>
      <xdr:col>8</xdr:col>
      <xdr:colOff>89927</xdr:colOff>
      <xdr:row>752</xdr:row>
      <xdr:rowOff>233985</xdr:rowOff>
    </xdr:from>
    <xdr:to>
      <xdr:col>16</xdr:col>
      <xdr:colOff>102904</xdr:colOff>
      <xdr:row>756</xdr:row>
      <xdr:rowOff>610719</xdr:rowOff>
    </xdr:to>
    <xdr:grpSp>
      <xdr:nvGrpSpPr>
        <xdr:cNvPr id="21" name="グループ化 20"/>
        <xdr:cNvGrpSpPr/>
      </xdr:nvGrpSpPr>
      <xdr:grpSpPr>
        <a:xfrm>
          <a:off x="1722784" y="62840449"/>
          <a:ext cx="1645834" cy="1791877"/>
          <a:chOff x="1422618" y="238264833"/>
          <a:chExt cx="1712349" cy="1605073"/>
        </a:xfrm>
      </xdr:grpSpPr>
      <xdr:sp macro="" textlink="">
        <xdr:nvSpPr>
          <xdr:cNvPr id="22" name="大かっこ 21"/>
          <xdr:cNvSpPr/>
        </xdr:nvSpPr>
        <xdr:spPr>
          <a:xfrm>
            <a:off x="1422618" y="238410929"/>
            <a:ext cx="1712349" cy="13587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3" name="テキスト ボックス 22"/>
          <xdr:cNvSpPr txBox="1"/>
        </xdr:nvSpPr>
        <xdr:spPr>
          <a:xfrm>
            <a:off x="1497236" y="238264833"/>
            <a:ext cx="1600201" cy="1605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ＭＳ ゴシック" panose="020B0609070205080204" pitchFamily="49" charset="-128"/>
                <a:ea typeface="ＭＳ ゴシック" panose="020B0609070205080204" pitchFamily="49" charset="-128"/>
              </a:rPr>
              <a:t>地域金融機関の取組みに対する企業の評価等を把握することを目的としたアンケート調査の委託費用</a:t>
            </a:r>
            <a:endParaRPr kumimoji="1" lang="en-US" altLang="ja-JP" sz="1200">
              <a:latin typeface="ＭＳ ゴシック" panose="020B0609070205080204" pitchFamily="49" charset="-128"/>
              <a:ea typeface="ＭＳ ゴシック" panose="020B0609070205080204" pitchFamily="49" charset="-128"/>
            </a:endParaRPr>
          </a:p>
        </xdr:txBody>
      </xdr:sp>
    </xdr:grpSp>
    <xdr:clientData/>
  </xdr:twoCellAnchor>
  <xdr:twoCellAnchor>
    <xdr:from>
      <xdr:col>17</xdr:col>
      <xdr:colOff>160526</xdr:colOff>
      <xdr:row>753</xdr:row>
      <xdr:rowOff>128027</xdr:rowOff>
    </xdr:from>
    <xdr:to>
      <xdr:col>25</xdr:col>
      <xdr:colOff>173503</xdr:colOff>
      <xdr:row>756</xdr:row>
      <xdr:rowOff>449355</xdr:rowOff>
    </xdr:to>
    <xdr:grpSp>
      <xdr:nvGrpSpPr>
        <xdr:cNvPr id="24" name="グループ化 23"/>
        <xdr:cNvGrpSpPr/>
      </xdr:nvGrpSpPr>
      <xdr:grpSpPr>
        <a:xfrm>
          <a:off x="3630347" y="63088277"/>
          <a:ext cx="1645835" cy="1382685"/>
          <a:chOff x="4391025" y="241334925"/>
          <a:chExt cx="1712349" cy="1358713"/>
        </a:xfrm>
      </xdr:grpSpPr>
      <xdr:sp macro="" textlink="">
        <xdr:nvSpPr>
          <xdr:cNvPr id="25" name="大かっこ 24"/>
          <xdr:cNvSpPr/>
        </xdr:nvSpPr>
        <xdr:spPr>
          <a:xfrm>
            <a:off x="4391025" y="241334925"/>
            <a:ext cx="1712349" cy="13587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6" name="テキスト ボックス 25"/>
          <xdr:cNvSpPr txBox="1"/>
        </xdr:nvSpPr>
        <xdr:spPr>
          <a:xfrm>
            <a:off x="4486275" y="241449225"/>
            <a:ext cx="1600201" cy="1231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ＭＳ ゴシック" panose="020B0609070205080204" pitchFamily="49" charset="-128"/>
                <a:ea typeface="ＭＳ ゴシック" panose="020B0609070205080204" pitchFamily="49" charset="-128"/>
              </a:rPr>
              <a:t>外部有識者により構成される会議の出席手当</a:t>
            </a:r>
            <a:endParaRPr kumimoji="1" lang="en-US" altLang="ja-JP" sz="1200">
              <a:latin typeface="ＭＳ ゴシック" panose="020B0609070205080204" pitchFamily="49" charset="-128"/>
              <a:ea typeface="ＭＳ ゴシック" panose="020B0609070205080204" pitchFamily="49" charset="-128"/>
            </a:endParaRPr>
          </a:p>
        </xdr:txBody>
      </xdr:sp>
    </xdr:grpSp>
    <xdr:clientData/>
  </xdr:twoCellAnchor>
  <xdr:twoCellAnchor>
    <xdr:from>
      <xdr:col>27</xdr:col>
      <xdr:colOff>98331</xdr:colOff>
      <xdr:row>753</xdr:row>
      <xdr:rowOff>192147</xdr:rowOff>
    </xdr:from>
    <xdr:to>
      <xdr:col>35</xdr:col>
      <xdr:colOff>109627</xdr:colOff>
      <xdr:row>756</xdr:row>
      <xdr:rowOff>513475</xdr:rowOff>
    </xdr:to>
    <xdr:grpSp>
      <xdr:nvGrpSpPr>
        <xdr:cNvPr id="27" name="グループ化 26"/>
        <xdr:cNvGrpSpPr/>
      </xdr:nvGrpSpPr>
      <xdr:grpSpPr>
        <a:xfrm>
          <a:off x="5609224" y="63152397"/>
          <a:ext cx="1644153" cy="1382685"/>
          <a:chOff x="6543675" y="241334925"/>
          <a:chExt cx="1712349" cy="1358713"/>
        </a:xfrm>
      </xdr:grpSpPr>
      <xdr:sp macro="" textlink="">
        <xdr:nvSpPr>
          <xdr:cNvPr id="28" name="大かっこ 27"/>
          <xdr:cNvSpPr/>
        </xdr:nvSpPr>
        <xdr:spPr>
          <a:xfrm>
            <a:off x="6543675" y="241334925"/>
            <a:ext cx="1712349" cy="13587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9" name="テキスト ボックス 28"/>
          <xdr:cNvSpPr txBox="1"/>
        </xdr:nvSpPr>
        <xdr:spPr>
          <a:xfrm>
            <a:off x="6648450" y="241373025"/>
            <a:ext cx="1600200" cy="1257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ＭＳ ゴシック" panose="020B0609070205080204" pitchFamily="49" charset="-128"/>
                <a:ea typeface="ＭＳ ゴシック" panose="020B0609070205080204" pitchFamily="49" charset="-128"/>
              </a:rPr>
              <a:t>速記業者への委託費用</a:t>
            </a:r>
            <a:endParaRPr kumimoji="1" lang="en-US" altLang="ja-JP" sz="1200">
              <a:latin typeface="ＭＳ ゴシック" panose="020B0609070205080204" pitchFamily="49" charset="-128"/>
              <a:ea typeface="ＭＳ ゴシック" panose="020B0609070205080204" pitchFamily="49" charset="-128"/>
            </a:endParaRPr>
          </a:p>
        </xdr:txBody>
      </xdr:sp>
    </xdr:grpSp>
    <xdr:clientData/>
  </xdr:twoCellAnchor>
  <xdr:twoCellAnchor>
    <xdr:from>
      <xdr:col>37</xdr:col>
      <xdr:colOff>18770</xdr:colOff>
      <xdr:row>753</xdr:row>
      <xdr:rowOff>142595</xdr:rowOff>
    </xdr:from>
    <xdr:to>
      <xdr:col>45</xdr:col>
      <xdr:colOff>28385</xdr:colOff>
      <xdr:row>756</xdr:row>
      <xdr:rowOff>482973</xdr:rowOff>
    </xdr:to>
    <xdr:grpSp>
      <xdr:nvGrpSpPr>
        <xdr:cNvPr id="30" name="グループ化 29"/>
        <xdr:cNvGrpSpPr/>
      </xdr:nvGrpSpPr>
      <xdr:grpSpPr>
        <a:xfrm>
          <a:off x="7570734" y="63102845"/>
          <a:ext cx="1642472" cy="1401735"/>
          <a:chOff x="8553450" y="241315875"/>
          <a:chExt cx="1712349" cy="1377763"/>
        </a:xfrm>
      </xdr:grpSpPr>
      <xdr:sp macro="" textlink="">
        <xdr:nvSpPr>
          <xdr:cNvPr id="31" name="大かっこ 30"/>
          <xdr:cNvSpPr/>
        </xdr:nvSpPr>
        <xdr:spPr>
          <a:xfrm>
            <a:off x="8553450" y="241334925"/>
            <a:ext cx="1712349" cy="13587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2" name="テキスト ボックス 31"/>
          <xdr:cNvSpPr txBox="1"/>
        </xdr:nvSpPr>
        <xdr:spPr>
          <a:xfrm>
            <a:off x="8610600" y="241315875"/>
            <a:ext cx="1600201" cy="1243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ＭＳ ゴシック" panose="020B0609070205080204" pitchFamily="49" charset="-128"/>
                <a:ea typeface="ＭＳ ゴシック" panose="020B0609070205080204" pitchFamily="49" charset="-128"/>
              </a:rPr>
              <a:t>会議出席者に用意する飲み物の発注費用</a:t>
            </a:r>
            <a:endParaRPr kumimoji="1" lang="en-US" altLang="ja-JP" sz="1200">
              <a:latin typeface="ＭＳ ゴシック" panose="020B0609070205080204" pitchFamily="49" charset="-128"/>
              <a:ea typeface="ＭＳ ゴシック" panose="020B0609070205080204" pitchFamily="49" charset="-128"/>
            </a:endParaRPr>
          </a:p>
        </xdr:txBody>
      </xdr:sp>
    </xdr:grpSp>
    <xdr:clientData/>
  </xdr:twoCellAnchor>
  <xdr:twoCellAnchor>
    <xdr:from>
      <xdr:col>21</xdr:col>
      <xdr:colOff>91047</xdr:colOff>
      <xdr:row>744</xdr:row>
      <xdr:rowOff>261938</xdr:rowOff>
    </xdr:from>
    <xdr:to>
      <xdr:col>48</xdr:col>
      <xdr:colOff>46224</xdr:colOff>
      <xdr:row>744</xdr:row>
      <xdr:rowOff>261938</xdr:rowOff>
    </xdr:to>
    <xdr:cxnSp macro="">
      <xdr:nvCxnSpPr>
        <xdr:cNvPr id="33" name="直線コネクタ 32"/>
        <xdr:cNvCxnSpPr/>
      </xdr:nvCxnSpPr>
      <xdr:spPr>
        <a:xfrm>
          <a:off x="4091547" y="55316438"/>
          <a:ext cx="509867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35018</xdr:colOff>
      <xdr:row>744</xdr:row>
      <xdr:rowOff>261938</xdr:rowOff>
    </xdr:from>
    <xdr:to>
      <xdr:col>48</xdr:col>
      <xdr:colOff>35018</xdr:colOff>
      <xdr:row>757</xdr:row>
      <xdr:rowOff>151280</xdr:rowOff>
    </xdr:to>
    <xdr:cxnSp macro="">
      <xdr:nvCxnSpPr>
        <xdr:cNvPr id="34" name="直線コネクタ 33"/>
        <xdr:cNvCxnSpPr/>
      </xdr:nvCxnSpPr>
      <xdr:spPr>
        <a:xfrm>
          <a:off x="9179018" y="55316438"/>
          <a:ext cx="0" cy="484234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164688</xdr:colOff>
      <xdr:row>757</xdr:row>
      <xdr:rowOff>151281</xdr:rowOff>
    </xdr:from>
    <xdr:to>
      <xdr:col>48</xdr:col>
      <xdr:colOff>46224</xdr:colOff>
      <xdr:row>757</xdr:row>
      <xdr:rowOff>164087</xdr:rowOff>
    </xdr:to>
    <xdr:cxnSp macro="">
      <xdr:nvCxnSpPr>
        <xdr:cNvPr id="35" name="直線コネクタ 34"/>
        <xdr:cNvCxnSpPr/>
      </xdr:nvCxnSpPr>
      <xdr:spPr>
        <a:xfrm flipV="1">
          <a:off x="5308188" y="60158781"/>
          <a:ext cx="3882036" cy="1280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52948</xdr:colOff>
      <xdr:row>748</xdr:row>
      <xdr:rowOff>101975</xdr:rowOff>
    </xdr:from>
    <xdr:to>
      <xdr:col>31</xdr:col>
      <xdr:colOff>52948</xdr:colOff>
      <xdr:row>749</xdr:row>
      <xdr:rowOff>78162</xdr:rowOff>
    </xdr:to>
    <xdr:cxnSp macro="">
      <xdr:nvCxnSpPr>
        <xdr:cNvPr id="36" name="直線矢印コネクタ 35"/>
        <xdr:cNvCxnSpPr/>
      </xdr:nvCxnSpPr>
      <xdr:spPr>
        <a:xfrm>
          <a:off x="5958448" y="56585225"/>
          <a:ext cx="0" cy="33337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21</xdr:col>
      <xdr:colOff>91047</xdr:colOff>
      <xdr:row>747</xdr:row>
      <xdr:rowOff>229721</xdr:rowOff>
    </xdr:from>
    <xdr:to>
      <xdr:col>21</xdr:col>
      <xdr:colOff>91047</xdr:colOff>
      <xdr:row>749</xdr:row>
      <xdr:rowOff>93849</xdr:rowOff>
    </xdr:to>
    <xdr:cxnSp macro="">
      <xdr:nvCxnSpPr>
        <xdr:cNvPr id="37" name="直線矢印コネクタ 36"/>
        <xdr:cNvCxnSpPr/>
      </xdr:nvCxnSpPr>
      <xdr:spPr>
        <a:xfrm>
          <a:off x="4091547" y="56355784"/>
          <a:ext cx="0" cy="578503"/>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27</xdr:col>
      <xdr:colOff>172890</xdr:colOff>
      <xdr:row>757</xdr:row>
      <xdr:rowOff>148077</xdr:rowOff>
    </xdr:from>
    <xdr:to>
      <xdr:col>27</xdr:col>
      <xdr:colOff>172890</xdr:colOff>
      <xdr:row>757</xdr:row>
      <xdr:rowOff>349783</xdr:rowOff>
    </xdr:to>
    <xdr:sp macro="" textlink="">
      <xdr:nvSpPr>
        <xdr:cNvPr id="38" name="Line 50"/>
        <xdr:cNvSpPr>
          <a:spLocks noChangeShapeType="1"/>
        </xdr:cNvSpPr>
      </xdr:nvSpPr>
      <xdr:spPr bwMode="auto">
        <a:xfrm>
          <a:off x="5683783" y="60509363"/>
          <a:ext cx="0" cy="20170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122464</xdr:colOff>
      <xdr:row>748</xdr:row>
      <xdr:rowOff>81643</xdr:rowOff>
    </xdr:from>
    <xdr:to>
      <xdr:col>11</xdr:col>
      <xdr:colOff>122464</xdr:colOff>
      <xdr:row>749</xdr:row>
      <xdr:rowOff>48025</xdr:rowOff>
    </xdr:to>
    <xdr:cxnSp macro="">
      <xdr:nvCxnSpPr>
        <xdr:cNvPr id="39" name="直線矢印コネクタ 38"/>
        <xdr:cNvCxnSpPr/>
      </xdr:nvCxnSpPr>
      <xdr:spPr>
        <a:xfrm>
          <a:off x="2367643" y="56945893"/>
          <a:ext cx="0" cy="320168"/>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40</xdr:col>
      <xdr:colOff>97972</xdr:colOff>
      <xdr:row>748</xdr:row>
      <xdr:rowOff>111579</xdr:rowOff>
    </xdr:from>
    <xdr:to>
      <xdr:col>40</xdr:col>
      <xdr:colOff>97972</xdr:colOff>
      <xdr:row>749</xdr:row>
      <xdr:rowOff>77961</xdr:rowOff>
    </xdr:to>
    <xdr:cxnSp macro="">
      <xdr:nvCxnSpPr>
        <xdr:cNvPr id="40" name="直線矢印コネクタ 39"/>
        <xdr:cNvCxnSpPr/>
      </xdr:nvCxnSpPr>
      <xdr:spPr>
        <a:xfrm>
          <a:off x="8262258" y="56975829"/>
          <a:ext cx="0" cy="320168"/>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10</xdr:col>
      <xdr:colOff>176893</xdr:colOff>
      <xdr:row>746</xdr:row>
      <xdr:rowOff>299357</xdr:rowOff>
    </xdr:from>
    <xdr:to>
      <xdr:col>32</xdr:col>
      <xdr:colOff>190741</xdr:colOff>
      <xdr:row>747</xdr:row>
      <xdr:rowOff>256826</xdr:rowOff>
    </xdr:to>
    <xdr:sp macro="" textlink="">
      <xdr:nvSpPr>
        <xdr:cNvPr id="41" name="テキスト ボックス 40"/>
        <xdr:cNvSpPr txBox="1"/>
      </xdr:nvSpPr>
      <xdr:spPr>
        <a:xfrm>
          <a:off x="2217964" y="56456036"/>
          <a:ext cx="4504206" cy="311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金融仲介機能の強化に関する調査・研究・会議等</a:t>
          </a:r>
          <a:r>
            <a:rPr kumimoji="1" lang="en-US" altLang="ja-JP" sz="1200">
              <a:latin typeface="ＭＳ ゴシック" panose="020B0609070205080204" pitchFamily="49" charset="-128"/>
              <a:ea typeface="ＭＳ ゴシック" panose="020B0609070205080204" pitchFamily="49" charset="-128"/>
            </a:rPr>
            <a:t>》</a:t>
          </a:r>
        </a:p>
      </xdr:txBody>
    </xdr:sp>
    <xdr:clientData/>
  </xdr:twoCellAnchor>
  <xdr:twoCellAnchor>
    <xdr:from>
      <xdr:col>28</xdr:col>
      <xdr:colOff>31750</xdr:colOff>
      <xdr:row>743</xdr:row>
      <xdr:rowOff>317501</xdr:rowOff>
    </xdr:from>
    <xdr:to>
      <xdr:col>28</xdr:col>
      <xdr:colOff>31750</xdr:colOff>
      <xdr:row>744</xdr:row>
      <xdr:rowOff>259603</xdr:rowOff>
    </xdr:to>
    <xdr:cxnSp macro="">
      <xdr:nvCxnSpPr>
        <xdr:cNvPr id="43" name="直線コネクタ 42"/>
        <xdr:cNvCxnSpPr/>
      </xdr:nvCxnSpPr>
      <xdr:spPr>
        <a:xfrm flipV="1">
          <a:off x="5662083" y="56684334"/>
          <a:ext cx="0" cy="29135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18" Type="http://schemas.openxmlformats.org/officeDocument/2006/relationships/revisionLog" Target="revisionLog18.xml"/><Relationship Id="rId3" Type="http://schemas.openxmlformats.org/officeDocument/2006/relationships/revisionLog" Target="revisionLog3.xml"/><Relationship Id="rId21" Type="http://schemas.openxmlformats.org/officeDocument/2006/relationships/revisionLog" Target="revisionLog21.xml"/><Relationship Id="rId7" Type="http://schemas.openxmlformats.org/officeDocument/2006/relationships/revisionLog" Target="revisionLog7.xml"/><Relationship Id="rId12" Type="http://schemas.openxmlformats.org/officeDocument/2006/relationships/revisionLog" Target="revisionLog12.xml"/><Relationship Id="rId17" Type="http://schemas.openxmlformats.org/officeDocument/2006/relationships/revisionLog" Target="revisionLog17.xml"/><Relationship Id="rId2" Type="http://schemas.openxmlformats.org/officeDocument/2006/relationships/revisionLog" Target="revisionLog2.xml"/><Relationship Id="rId16" Type="http://schemas.openxmlformats.org/officeDocument/2006/relationships/revisionLog" Target="revisionLog16.xml"/><Relationship Id="rId20" Type="http://schemas.openxmlformats.org/officeDocument/2006/relationships/revisionLog" Target="revisionLog20.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5" Type="http://schemas.openxmlformats.org/officeDocument/2006/relationships/revisionLog" Target="revisionLog5.xml"/><Relationship Id="rId15" Type="http://schemas.openxmlformats.org/officeDocument/2006/relationships/revisionLog" Target="revisionLog15.xml"/><Relationship Id="rId10" Type="http://schemas.openxmlformats.org/officeDocument/2006/relationships/revisionLog" Target="revisionLog10.xml"/><Relationship Id="rId19" Type="http://schemas.openxmlformats.org/officeDocument/2006/relationships/revisionLog" Target="revisionLog19.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F4C85A4-6608-4657-95E9-CF703C14700B}" diskRevisions="1" revisionId="55" version="3">
  <header guid="{3B9B91DC-A420-4ABD-B5DD-80EC02ACC22C}" dateTime="2019-08-08T18:57:17" maxSheetId="3" userName="金融庁" r:id="rId1">
    <sheetIdMap count="2">
      <sheetId val="1"/>
      <sheetId val="2"/>
    </sheetIdMap>
  </header>
  <header guid="{16FD5DDF-C31E-47A2-A2CD-B7015EC29CAB}" dateTime="2019-08-08T19:05:03" maxSheetId="3" userName="金融庁" r:id="rId2" minRId="1" maxRId="9">
    <sheetIdMap count="2">
      <sheetId val="1"/>
      <sheetId val="2"/>
    </sheetIdMap>
  </header>
  <header guid="{F69F8317-6F8A-4958-A926-345E13560CB0}" dateTime="2019-08-08T19:05:20" maxSheetId="3" userName="金融庁" r:id="rId3">
    <sheetIdMap count="2">
      <sheetId val="1"/>
      <sheetId val="2"/>
    </sheetIdMap>
  </header>
  <header guid="{FE6E2743-2152-4F0A-99DD-3CA6D099759F}" dateTime="2019-08-08T19:09:09" maxSheetId="3" userName="金融庁" r:id="rId4" minRId="16">
    <sheetIdMap count="2">
      <sheetId val="1"/>
      <sheetId val="2"/>
    </sheetIdMap>
  </header>
  <header guid="{B1D46647-4067-4383-B6D9-3CC11F7550B7}" dateTime="2019-08-08T23:46:41" maxSheetId="3" userName="金融庁" r:id="rId5" minRId="20" maxRId="21">
    <sheetIdMap count="2">
      <sheetId val="1"/>
      <sheetId val="2"/>
    </sheetIdMap>
  </header>
  <header guid="{C7132246-8F3D-4E37-9CD5-2829EB5DD817}" dateTime="2019-08-09T10:13:21" maxSheetId="3" userName="金融庁" r:id="rId6" minRId="22">
    <sheetIdMap count="2">
      <sheetId val="1"/>
      <sheetId val="2"/>
    </sheetIdMap>
  </header>
  <header guid="{6D29F454-E915-42C7-8AD2-31D87D66B052}" dateTime="2019-08-11T17:29:58" maxSheetId="3" userName="金融庁" r:id="rId7" minRId="23" maxRId="27">
    <sheetIdMap count="2">
      <sheetId val="1"/>
      <sheetId val="2"/>
    </sheetIdMap>
  </header>
  <header guid="{5D315923-07A1-4756-84AB-B5FAEB7A786D}" dateTime="2019-08-11T17:33:33" maxSheetId="3" userName="金融庁" r:id="rId8" minRId="28" maxRId="29">
    <sheetIdMap count="2">
      <sheetId val="1"/>
      <sheetId val="2"/>
    </sheetIdMap>
  </header>
  <header guid="{3BFD1D2E-DAC8-4A0B-8803-EEB7F33D1CCF}" dateTime="2019-08-14T15:46:51" maxSheetId="3" userName="金融庁" r:id="rId9" minRId="30" maxRId="34">
    <sheetIdMap count="2">
      <sheetId val="1"/>
      <sheetId val="2"/>
    </sheetIdMap>
  </header>
  <header guid="{07B75E9D-AA40-49CB-A6BC-48BBDF1FA3E3}" dateTime="2019-08-14T17:03:27" maxSheetId="3" userName="金融庁" r:id="rId10" minRId="35" maxRId="36">
    <sheetIdMap count="2">
      <sheetId val="1"/>
      <sheetId val="2"/>
    </sheetIdMap>
  </header>
  <header guid="{72CDD4C7-FC4B-47C9-8E45-B5B71EB2CA35}" dateTime="2019-08-19T11:08:22" maxSheetId="3" userName="金融庁" r:id="rId11" minRId="37" maxRId="38">
    <sheetIdMap count="2">
      <sheetId val="1"/>
      <sheetId val="2"/>
    </sheetIdMap>
  </header>
  <header guid="{61FEB5FB-EA61-4B53-AE33-69FAB3539BB9}" dateTime="2019-08-19T11:10:22" maxSheetId="3" userName="金融庁" r:id="rId12" minRId="39">
    <sheetIdMap count="2">
      <sheetId val="1"/>
      <sheetId val="2"/>
    </sheetIdMap>
  </header>
  <header guid="{3017506A-8B6D-4CBE-B42B-62EFF943B797}" dateTime="2019-08-20T11:21:12" maxSheetId="3" userName="金融庁" r:id="rId13" minRId="40" maxRId="41">
    <sheetIdMap count="2">
      <sheetId val="1"/>
      <sheetId val="2"/>
    </sheetIdMap>
  </header>
  <header guid="{CC6563AA-D5FF-4E14-9C6C-4C1849656196}" dateTime="2019-08-20T12:06:00" maxSheetId="3" userName="金融庁" r:id="rId14">
    <sheetIdMap count="2">
      <sheetId val="1"/>
      <sheetId val="2"/>
    </sheetIdMap>
  </header>
  <header guid="{8D06E42F-92C4-4847-B710-5FA63AF0C057}" dateTime="2019-08-20T14:30:24" maxSheetId="3" userName="金融庁" r:id="rId15" minRId="45" maxRId="46">
    <sheetIdMap count="2">
      <sheetId val="1"/>
      <sheetId val="2"/>
    </sheetIdMap>
  </header>
  <header guid="{E8FFB2BF-4C43-4C8F-8A0A-18017C52CA1E}" dateTime="2019-08-20T14:49:33" maxSheetId="3" userName="金融庁" r:id="rId16" minRId="47">
    <sheetIdMap count="2">
      <sheetId val="1"/>
      <sheetId val="2"/>
    </sheetIdMap>
  </header>
  <header guid="{438FB619-A7DA-4277-8C4B-4522947F8F4C}" dateTime="2019-08-20T14:54:02" maxSheetId="3" userName="金融庁" r:id="rId17" minRId="48">
    <sheetIdMap count="2">
      <sheetId val="1"/>
      <sheetId val="2"/>
    </sheetIdMap>
  </header>
  <header guid="{B501EEB4-4DCF-4627-A265-C2539FA6C0D6}" dateTime="2019-08-20T14:57:34" maxSheetId="3" userName="金融庁" r:id="rId18" minRId="49">
    <sheetIdMap count="2">
      <sheetId val="1"/>
      <sheetId val="2"/>
    </sheetIdMap>
  </header>
  <header guid="{2D0894DF-99CF-49EC-ACB4-D42F49F4A41F}" dateTime="2019-08-20T16:53:10" maxSheetId="3" userName="金融庁" r:id="rId19" minRId="50">
    <sheetIdMap count="2">
      <sheetId val="1"/>
      <sheetId val="2"/>
    </sheetIdMap>
  </header>
  <header guid="{73B95705-018C-4EA0-9FCB-0E968879C15E}" dateTime="2019-08-22T11:42:15" maxSheetId="3" userName="金融庁" r:id="rId20" minRId="51">
    <sheetIdMap count="2">
      <sheetId val="1"/>
      <sheetId val="2"/>
    </sheetIdMap>
  </header>
  <header guid="{CF4C85A4-6608-4657-95E9-CF703C14700B}" dateTime="2019-08-22T11:56:23" maxSheetId="3" userName="金融庁" r:id="rId21" minRId="52">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 sId="1" numFmtId="4">
    <oc r="AR13">
      <v>33</v>
    </oc>
    <nc r="AR13">
      <v>34</v>
    </nc>
  </rcc>
  <rcc rId="36" sId="1" numFmtId="4">
    <oc r="W23">
      <v>30.3</v>
    </oc>
    <nc r="W23">
      <v>31.8</v>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 sId="1">
    <oc r="A729" t="inlineStr">
      <is>
        <t>○金融機関の金融仲介にかかる取組状況を把握する、金融機関を利用する企業に対するアンケート調査は、企業が所在する地域などによって回答の傾向が異なる可能性があるため、そのような観点で更に深度ある分析を行ってはどうか。
○また、アンケート調査は、経年的な変化を見ていくことが重要であることから、質問項目をある程度固定して継続実施してはどうか。</t>
        <phoneticPr fontId="0"/>
      </is>
    </oc>
    <nc r="A729" t="inlineStr">
      <is>
        <t>○金融機関の金融仲介にかかる取組状況を把握する、金融機関を利用する企業に対するアンケート調査は、企業が所在する地域などによって回答の傾向が異なる可能性があるため、そのような観点で更に深度ある分析を行ってはどうか。
○また、アンケート調査は、経年的な変化を見ていくことが重要であることから、質問項目をある程度固定して継続実施してはどうか。</t>
        <phoneticPr fontId="0"/>
      </is>
    </nc>
  </rcc>
  <rcc rId="38" sId="1">
    <oc r="F731" t="inlineStr">
      <is>
        <t>○外部有識者の所見も踏まえ、アンケート調査の更なる改善の検討や一部の質問項目の固定を引き続き行うこと。</t>
        <phoneticPr fontId="0"/>
      </is>
    </oc>
    <nc r="F731" t="inlineStr">
      <is>
        <t>外部有識者の所見も踏まえ、アンケート調査の更なる改善の検討や一部の質問項目の固定を引き続き行うこと。</t>
        <phoneticPr fontId="0"/>
      </is>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 sId="1">
    <oc r="F733" t="inlineStr">
      <is>
        <t xml:space="preserve">○外部有識者会議開催経費については、効率的な予算執行の観点から、今後コスト削減に努めていくこととしているが、32年度に当該会議の有識者の増加が見込まれること等から、前年度から微増となる予算要求を行っていく。
○調査業務委託経費については、効率的な予算執行の観点から、今後コスト削減に努めていくこととし、32年度においては、前年同規模の予算要求を行っていく。また、外部有識者・行政事業レビュー推進チームの所見を踏まえ、企業アンケート調査の更なる改善検討と一部の質問項目の固定等を継続して行っていく。
○FA業務委託経費については、金融仲介機能の強化のために重要であることから、32年度においては、前年同規模の予算要求を行っていく。
</t>
        <phoneticPr fontId="0"/>
      </is>
    </oc>
    <nc r="F733" t="inlineStr">
      <is>
        <t>○外部有識者会議開催経費については、効率的な予算執行の観点から、今後コスト削減に努めていくこととしているが、32年度に当該会議の有識者の増加が見込まれること等から、前年度から微増となる予算要求を行っていく。
○調査業務委託経費については、効率的な予算執行の観点から、今後コスト削減に努めていくこととし、32年度においては、前年同規模の予算要求を行っていく。また、外部有識者・行政事業レビュー推進チームの所見を踏まえ、企業アンケート調査の更なる改善検討と取引金融機関に関する一部の質問項目の固定等を継続して行っていく。
○FA業務委託経費については、金融仲介機能の強化のために重要であることから、32年度においては、前年同規模の予算要求を行っていく。</t>
        <rPh sb="226" eb="228">
          <t>トリヒキ</t>
        </rPh>
        <rPh sb="228" eb="230">
          <t>キンユウ</t>
        </rPh>
        <rPh sb="230" eb="232">
          <t>キカン</t>
        </rPh>
        <rPh sb="233" eb="234">
          <t>カン</t>
        </rPh>
        <phoneticPr fontId="0"/>
      </is>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 sId="1">
    <nc r="AE224" t="inlineStr">
      <is>
        <t>金融機能強化法等に基づく資本参加金融機関における経営強化計画等の履行状況について、適切にフォローアップを実施し、半期毎にその内容を公表しました（30 年９月、31 年３月）。
金融機能強化法に基づき資本参加を行った金融機関のうち、計画の実施期間が終了した８の金融機関が作成した新しい経営強化計画等を公表しました（30 年９月）。</t>
        <phoneticPr fontId="0"/>
      </is>
    </nc>
  </rcc>
  <rcc rId="41" sId="1">
    <nc r="AE217" t="inlineStr">
      <is>
        <t>金融機関の金融仲介の質の向上に向けた取組の実態把握の結果や、「金融仲介機能のベンチマーク」等の客観的な指標を活用し、金融機関との間で深度ある対話を行い、顧客企業のニーズを踏まえた取組を促しました。
 「変革期における金融サービスの向上にむけて～金融行政のこれまでの実践と今後の方針（平成30事務年度）～」において、顧客本位の金融仲介の取組を実践することで、無保証融資割合等が比較的高い金融機関の経営トップのガイドラインに関する経営戦略を公表し、その取組内容について広く周知しました。</t>
        <phoneticPr fontId="0"/>
      </is>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A49892F-F862-4B15-A15F-EBF8EC7B6AB7}" action="delete"/>
  <rdn rId="0" localSheetId="1" customView="1" name="Z_CA49892F_F862_4B15_A15F_EBF8EC7B6AB7_.wvu.PrintArea" hidden="1" oldHidden="1">
    <formula>行政事業レビューシート!$A$1:$AX$1130</formula>
    <oldFormula>行政事業レビューシート!$A$1:$AX$1130</oldFormula>
  </rdn>
  <rdn rId="0" localSheetId="1" customView="1" name="Z_CA49892F_F862_4B15_A15F_EBF8EC7B6AB7_.wvu.Rows" hidden="1" oldHidden="1">
    <formula>行政事業レビューシート!$27:$28,行政事業レビューシート!$44:$99,行政事業レビューシート!$106:$117,行政事業レビューシート!$124:$189,行政事業レビューシート!$192:$211,行政事業レビューシート!$226:$246,行政事業レビューシート!$250:$699,行政事業レビューシート!$722:$725,行政事業レビューシート!$762:$762,行政事業レビューシート!$764:$777,行政事業レビューシート!$782:$790,行政事業レビューシート!$795:$803,行政事業レビューシート!$808:$816,行政事業レビューシート!$821:$829,行政事業レビューシート!$831:$831,行政事業レビューシート!$838:$866,行政事業レビューシート!$877:$899,行政事業レビューシート!$904:$932,行政事業レビューシート!$937:$965,行政事業レビューシート!$967:$1131</formula>
    <oldFormula>行政事業レビューシート!$27:$28,行政事業レビューシート!$44:$99,行政事業レビューシート!$106:$117,行政事業レビューシート!$124:$189,行政事業レビューシート!$192:$211,行政事業レビューシート!$226:$246,行政事業レビューシート!$250:$699,行政事業レビューシート!$722:$725,行政事業レビューシート!$762:$762,行政事業レビューシート!$764:$777,行政事業レビューシート!$782:$790,行政事業レビューシート!$795:$803,行政事業レビューシート!$808:$816,行政事業レビューシート!$821:$829,行政事業レビューシート!$831:$831,行政事業レビューシート!$838:$866,行政事業レビューシート!$877:$899,行政事業レビューシート!$904:$932,行政事業レビューシート!$937:$965,行政事業レビューシート!$967:$1131</oldFormula>
  </rdn>
  <rdn rId="0" localSheetId="2" customView="1" name="Z_CA49892F_F862_4B15_A15F_EBF8EC7B6AB7_.wvu.Cols" hidden="1" oldHidden="1">
    <formula>入力規則等!$C:$D,入力規則等!$H:$I,入力規則等!$M:$N,入力規則等!$R:$S</formula>
    <oldFormula>入力規則等!$C:$D,入力規則等!$H:$I,入力規則等!$M:$N,入力規則等!$R:$S</oldFormula>
  </rdn>
  <rcv guid="{CA49892F-F862-4B15-A15F-EBF8EC7B6AB7}"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 sId="1" numFmtId="4">
    <nc r="AM39">
      <v>102.9</v>
    </nc>
  </rcc>
  <rcc rId="46" sId="1" numFmtId="4">
    <nc r="AM41">
      <v>101.6</v>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 sId="1">
    <oc r="AE217" t="inlineStr">
      <is>
        <t>金融機関の金融仲介の質の向上に向けた取組の実態把握の結果や、「金融仲介機能のベンチマーク」等の客観的な指標を活用し、金融機関との間で深度ある対話を行い、顧客企業のニーズを踏まえた取組を促しました。
 「変革期における金融サービスの向上にむけて～金融行政のこれまでの実践と今後の方針（平成30事務年度）～」において、顧客本位の金融仲介の取組を実践することで、無保証融資割合等が比較的高い金融機関の経営トップのガイドラインに関する経営戦略を公表し、その取組内容について広く周知しました。</t>
        <phoneticPr fontId="0"/>
      </is>
    </oc>
    <nc r="AE217"/>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 sId="1">
    <oc r="AE224" t="inlineStr">
      <is>
        <t>金融機能強化法等に基づく資本参加金融機関における経営強化計画等の履行状況について、適切にフォローアップを実施し、半期毎にその内容を公表しました（30 年９月、31 年３月）。
金融機能強化法に基づき資本参加を行った金融機関のうち、計画の実施期間が終了した８の金融機関が作成した新しい経営強化計画等を公表しました（30 年９月）。</t>
        <phoneticPr fontId="0"/>
      </is>
    </oc>
    <nc r="AE224" t="inlineStr">
      <is>
        <t>金融機能強化法に基づき国の資本参加を受けた金融機関における経営強化計画の履行状況について、適切にフォローアップを実施し、半期毎にその内容を公表しました（30 年９月、31 年３月）。
金融機能強化法に基づき国の資本参加を受けた金融機関のうち、計画の実施期間が終了した８の金融機関が作成した新しい経営強化計画等を公表しました（30 年９月）。</t>
        <rPh sb="11" eb="12">
          <t>クニ</t>
        </rPh>
        <rPh sb="18" eb="19">
          <t>ウ</t>
        </rPh>
        <rPh sb="103" eb="104">
          <t>クニ</t>
        </rPh>
        <rPh sb="110" eb="111">
          <t>ウ</t>
        </rPh>
        <phoneticPr fontId="0"/>
      </is>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 sId="1">
    <oc r="AE224" t="inlineStr">
      <is>
        <t>金融機能強化法に基づき国の資本参加を受けた金融機関における経営強化計画の履行状況について、適切にフォローアップを実施し、半期毎にその内容を公表しました（30 年９月、31 年３月）。
金融機能強化法に基づき国の資本参加を受けた金融機関のうち、計画の実施期間が終了した８の金融機関が作成した新しい経営強化計画等を公表しました（30 年９月）。</t>
        <rPh sb="11" eb="12">
          <t>クニ</t>
        </rPh>
        <rPh sb="18" eb="19">
          <t>ウ</t>
        </rPh>
        <rPh sb="103" eb="104">
          <t>クニ</t>
        </rPh>
        <rPh sb="110" eb="111">
          <t>ウ</t>
        </rPh>
        <phoneticPr fontId="0"/>
      </is>
    </oc>
    <nc r="AE224" t="inlineStr">
      <is>
        <t>金融機能強化法に基づき国の資本参加を受けた金融機関における経営強化計画の履行状況について、適切にフォローアップを実施し、半期毎にその内容を公表しました（30 年９月、31 年３月）。
金融機能強化法に基づき国の資本参加を受けた金融機関のうち、計画の実施期間が終了した８の金融機関が作成した新しい経営強化計画を公表しました（30 年９月）。</t>
        <rPh sb="11" eb="12">
          <t>クニ</t>
        </rPh>
        <rPh sb="18" eb="19">
          <t>ウ</t>
        </rPh>
        <rPh sb="103" eb="104">
          <t>クニ</t>
        </rPh>
        <rPh sb="110" eb="111">
          <t>ウ</t>
        </rPh>
        <phoneticPr fontId="0"/>
      </is>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 sId="1">
    <nc r="AE217" t="inlineStr">
      <is>
        <t>地域生産性向上支援チームと各財務局が密接に連携しつつ、把握した地域経済・企業の実態や、企業アンケート調査の結果、「金融仲介機能のベンチマーク」等の客観的な指標を活用し、金融機関との間で深度ある対話を行い、顧客企業のニーズを踏まえた取組を促しました。</t>
        <phoneticPr fontId="0"/>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G39" t="inlineStr">
      <is>
        <t>＜FA業務委託経費＞
公的資金を注入した資本増強行の、中小規模事業者等向け貸出金残高の増加率</t>
        <phoneticPr fontId="0"/>
      </is>
    </oc>
    <nc r="G39" t="inlineStr">
      <is>
        <t>＜FA業務委託経費＞
国の資本参加を受けた金融機関の中小規模事業者等向け貸出金残高の増加率</t>
        <rPh sb="11" eb="12">
          <t>クニ</t>
        </rPh>
        <rPh sb="13" eb="15">
          <t>シホン</t>
        </rPh>
        <rPh sb="15" eb="17">
          <t>サンカ</t>
        </rPh>
        <rPh sb="18" eb="19">
          <t>ウ</t>
        </rPh>
        <rPh sb="21" eb="23">
          <t>キンユウ</t>
        </rPh>
        <rPh sb="23" eb="25">
          <t>キカン</t>
        </rPh>
        <phoneticPr fontId="0"/>
      </is>
    </nc>
  </rcc>
  <rcc rId="2" sId="1">
    <oc r="AG705" t="inlineStr">
      <is>
        <t>○調査業務委託経費については、一般競争入札において、複数の提案書を総合評価で審査しており、支出先の選定は妥当である。
○FA業務委託経費については、制度上、守秘義務の観点から随意契約によらざるを得ないものの、複数業者から見積書を徴取することにより、競争の確保やコストの削減に努めている。なお、30年度については、金融機関より公的資金注入の要請がなされなかったことから、FA業務は実施していない。</t>
        <rPh sb="45" eb="47">
          <t>シシュツ</t>
        </rPh>
        <rPh sb="47" eb="48">
          <t>サキ</t>
        </rPh>
        <rPh sb="49" eb="51">
          <t>センテイ</t>
        </rPh>
        <rPh sb="52" eb="54">
          <t>ダトウ</t>
        </rPh>
        <rPh sb="75" eb="78">
          <t>セイドジョウ</t>
        </rPh>
        <rPh sb="79" eb="81">
          <t>シュヒ</t>
        </rPh>
        <rPh sb="81" eb="83">
          <t>ギム</t>
        </rPh>
        <rPh sb="84" eb="86">
          <t>カンテン</t>
        </rPh>
        <rPh sb="98" eb="99">
          <t>エ</t>
        </rPh>
        <rPh sb="125" eb="127">
          <t>キョウソウ</t>
        </rPh>
        <rPh sb="128" eb="130">
          <t>カクホ</t>
        </rPh>
        <rPh sb="135" eb="137">
          <t>サクゲン</t>
        </rPh>
        <rPh sb="138" eb="139">
          <t>ツト</t>
        </rPh>
        <rPh sb="149" eb="151">
          <t>ネンド</t>
        </rPh>
        <rPh sb="157" eb="159">
          <t>キンユウ</t>
        </rPh>
        <rPh sb="159" eb="161">
          <t>キカン</t>
        </rPh>
        <rPh sb="163" eb="165">
          <t>コウテキ</t>
        </rPh>
        <rPh sb="165" eb="167">
          <t>シキン</t>
        </rPh>
        <rPh sb="167" eb="169">
          <t>チュウニュウ</t>
        </rPh>
        <rPh sb="170" eb="172">
          <t>ヨウセイ</t>
        </rPh>
        <rPh sb="187" eb="189">
          <t>ギョウム</t>
        </rPh>
        <rPh sb="190" eb="192">
          <t>ジッシ</t>
        </rPh>
        <phoneticPr fontId="0"/>
      </is>
    </oc>
    <nc r="AG705" t="inlineStr">
      <is>
        <t>○調査業務委託経費については、一般競争入札において、複数の提案書を総合評価で審査しており、支出先の選定は妥当である。
○FA業務委託経費については、制度上、守秘義務の観点から随意契約によらざるを得ないものの、複数業者から見積書を徴取することにより、競争の確保やコストの削減に努めている。なお、30年度については、金融機関より国の資本参加要請がなされなかったことから、FA業務は実施していない。</t>
        <rPh sb="45" eb="47">
          <t>シシュツ</t>
        </rPh>
        <rPh sb="47" eb="48">
          <t>サキ</t>
        </rPh>
        <rPh sb="49" eb="51">
          <t>センテイ</t>
        </rPh>
        <rPh sb="52" eb="54">
          <t>ダトウ</t>
        </rPh>
        <rPh sb="75" eb="78">
          <t>セイドジョウ</t>
        </rPh>
        <rPh sb="79" eb="81">
          <t>シュヒ</t>
        </rPh>
        <rPh sb="81" eb="83">
          <t>ギム</t>
        </rPh>
        <rPh sb="84" eb="86">
          <t>カンテン</t>
        </rPh>
        <rPh sb="98" eb="99">
          <t>エ</t>
        </rPh>
        <rPh sb="125" eb="127">
          <t>キョウソウ</t>
        </rPh>
        <rPh sb="128" eb="130">
          <t>カクホ</t>
        </rPh>
        <rPh sb="135" eb="137">
          <t>サクゲン</t>
        </rPh>
        <rPh sb="138" eb="139">
          <t>ツト</t>
        </rPh>
        <rPh sb="149" eb="151">
          <t>ネンド</t>
        </rPh>
        <rPh sb="157" eb="159">
          <t>キンユウ</t>
        </rPh>
        <rPh sb="159" eb="161">
          <t>キカン</t>
        </rPh>
        <rPh sb="163" eb="164">
          <t>クニ</t>
        </rPh>
        <rPh sb="165" eb="167">
          <t>シホン</t>
        </rPh>
        <rPh sb="167" eb="169">
          <t>サンカ</t>
        </rPh>
        <rPh sb="169" eb="171">
          <t>ヨウセイ</t>
        </rPh>
        <rPh sb="186" eb="188">
          <t>ギョウム</t>
        </rPh>
        <rPh sb="189" eb="191">
          <t>ジッシ</t>
        </rPh>
        <phoneticPr fontId="0"/>
      </is>
    </nc>
  </rcc>
  <rcc rId="3" sId="1">
    <oc r="AG709" t="inlineStr">
      <is>
        <t>○調査業務委託経費については、一般競争入札において、複数の提案書を総合評価で審査しており、競争性を確保していることから、単位当たりコスト等の水準は妥当と考えている。
○FA業務委託経費については、制度上、守秘義務の観点から随意契約によらざるを得ないものの、複数業者から見積書を徴取することにより、競争の確保やコストの削減に努めている。なお、30年度については、金融機関より公的資金注入の要請がなされなかったことから、FA業務は実施していない。</t>
        <rPh sb="45" eb="48">
          <t>キョウソウセイ</t>
        </rPh>
        <rPh sb="49" eb="51">
          <t>カクホ</t>
        </rPh>
        <rPh sb="76" eb="77">
          <t>カンガ</t>
        </rPh>
        <phoneticPr fontId="0"/>
      </is>
    </oc>
    <nc r="AG709" t="inlineStr">
      <is>
        <t>○調査業務委託経費については、一般競争入札において、複数の提案書を総合評価で審査しており、競争性を確保していることから、単位当たりコスト等の水準は妥当と考えている。
○FA業務委託経費については、制度上、守秘義務の観点から随意契約によらざるを得ないものの、複数業者から見積書を徴取することにより、競争の確保やコストの削減に努めている。なお、30年度については、金融機関より国の資本参加要請がなされなかったことから、FA業務は実施していない。</t>
        <rPh sb="45" eb="48">
          <t>キョウソウセイ</t>
        </rPh>
        <rPh sb="49" eb="51">
          <t>カクホ</t>
        </rPh>
        <rPh sb="76" eb="77">
          <t>カンガ</t>
        </rPh>
        <rPh sb="187" eb="188">
          <t>クニ</t>
        </rPh>
        <rPh sb="189" eb="191">
          <t>シホン</t>
        </rPh>
        <rPh sb="191" eb="193">
          <t>サンカ</t>
        </rPh>
        <phoneticPr fontId="0"/>
      </is>
    </nc>
  </rcc>
  <rcc rId="4" sId="1">
    <oc r="AG711" t="inlineStr">
      <is>
        <t>○調査業務委託経費については、金融機関による事業性評価に基づく融資・コンサルティング機能の発揮に係る取組みについて、企業側から直接認識・評価を聞く委託調査のみに使用されており、真に必要なものに限定されている。
○FA業務委託経費については、金融機関等から公的資金注入の要請があったもののみを対象としており、真に必要なものに限定されている。</t>
        <phoneticPr fontId="0"/>
      </is>
    </oc>
    <nc r="AG711" t="inlineStr">
      <is>
        <t>○調査業務委託経費については、金融機関による事業性評価に基づく融資・コンサルティング機能の発揮に係る取組みについて、企業側から直接認識・評価を聞く委託調査のみに使用されており、真に必要なものに限定されている。
○FA業務委託経費については、金融機関等より国の資本参加要請があったもののみを対象としており、真に必要なものに限定されている。</t>
        <rPh sb="128" eb="129">
          <t>クニ</t>
        </rPh>
        <rPh sb="130" eb="132">
          <t>シホン</t>
        </rPh>
        <rPh sb="132" eb="134">
          <t>サンカ</t>
        </rPh>
        <phoneticPr fontId="0"/>
      </is>
    </nc>
  </rcc>
  <rcc rId="5" sId="1">
    <oc r="AG712" t="inlineStr">
      <is>
        <t>FA業務委託経費に係る不用率が大きい理由は、金融機関からの公的資金注入の要請がなされなかったことによるものである。</t>
        <rPh sb="29" eb="31">
          <t>コウテキ</t>
        </rPh>
        <rPh sb="31" eb="33">
          <t>シキン</t>
        </rPh>
        <rPh sb="33" eb="35">
          <t>チュウニュウ</t>
        </rPh>
        <rPh sb="36" eb="38">
          <t>ヨウセイ</t>
        </rPh>
        <phoneticPr fontId="0"/>
      </is>
    </oc>
    <nc r="AG712" t="inlineStr">
      <is>
        <t>FA業務委託経費に係る不用率が大きい理由は、金融機関より国の資本参加要請がなされなかったことによるものである。</t>
        <rPh sb="28" eb="29">
          <t>クニ</t>
        </rPh>
        <rPh sb="30" eb="32">
          <t>シホン</t>
        </rPh>
        <rPh sb="32" eb="34">
          <t>サンカ</t>
        </rPh>
        <rPh sb="34" eb="36">
          <t>ヨウセイ</t>
        </rPh>
        <phoneticPr fontId="0"/>
      </is>
    </nc>
  </rcc>
  <rcc rId="6" sId="1">
    <oc r="AG714" t="inlineStr">
      <is>
        <t>○調査業務委託経費については、一般競争入札において、複数の提案書を総合評価で審査しており、コスト削減に努めている。
○FA業務委託経費については、制度上、守秘義務の観点から随意契約によらざるを得ないものの、複数業者から見積書を徴取することにより、競争の確保やコストの削減に努めている。なお、30年度については、金融機関より公的資金注入の要請がなされなかったことから、FA業務は実施していない。</t>
        <phoneticPr fontId="0"/>
      </is>
    </oc>
    <nc r="AG714" t="inlineStr">
      <is>
        <t>○調査業務委託経費については、一般競争入札において、複数の提案書を総合評価で審査しており、コスト削減に努めている。
○FA業務委託経費については、制度上、守秘義務の観点から随意契約によらざるを得ないものの、複数業者から見積書を徴取することにより、競争の確保やコストの削減に努めている。なお、30年度については、金融機関より国の資本参加要請がなされなかったことから、FA業務は実施していない。</t>
        <rPh sb="162" eb="163">
          <t>クニ</t>
        </rPh>
        <rPh sb="164" eb="166">
          <t>シホン</t>
        </rPh>
        <rPh sb="166" eb="168">
          <t>サンカ</t>
        </rPh>
        <phoneticPr fontId="0"/>
      </is>
    </nc>
  </rcc>
  <rcc rId="7" sId="1">
    <oc r="AG717" t="inlineStr">
      <is>
        <t>調査業務委託経費については、当初の見込みどおり調査委託を実施していることから、見込みに見合ったものである。なお、ＦＡ業務委託経費については、金融機関より、公的資金注入の要請がなされなかったものである。</t>
        <rPh sb="58" eb="60">
          <t>ギョウム</t>
        </rPh>
        <rPh sb="60" eb="62">
          <t>イタク</t>
        </rPh>
        <rPh sb="62" eb="64">
          <t>ケイヒ</t>
        </rPh>
        <rPh sb="70" eb="72">
          <t>キンユウ</t>
        </rPh>
        <rPh sb="72" eb="74">
          <t>キカン</t>
        </rPh>
        <rPh sb="77" eb="79">
          <t>コウテキ</t>
        </rPh>
        <rPh sb="79" eb="81">
          <t>シキン</t>
        </rPh>
        <rPh sb="81" eb="83">
          <t>チュウニュウ</t>
        </rPh>
        <rPh sb="84" eb="86">
          <t>ヨウセイ</t>
        </rPh>
        <phoneticPr fontId="0"/>
      </is>
    </oc>
    <nc r="AG717" t="inlineStr">
      <is>
        <t>調査業務委託経費については、当初の見込みどおり調査委託を実施していることから、見込みに見合ったものである。なお、ＦＡ業務委託経費については、金融機関より、国の資本参加要請がなされなかったものである。</t>
        <rPh sb="58" eb="60">
          <t>ギョウム</t>
        </rPh>
        <rPh sb="60" eb="62">
          <t>イタク</t>
        </rPh>
        <rPh sb="62" eb="64">
          <t>ケイヒ</t>
        </rPh>
        <rPh sb="70" eb="72">
          <t>キンユウ</t>
        </rPh>
        <rPh sb="72" eb="74">
          <t>キカン</t>
        </rPh>
        <rPh sb="77" eb="78">
          <t>クニ</t>
        </rPh>
        <rPh sb="79" eb="81">
          <t>シホン</t>
        </rPh>
        <rPh sb="81" eb="83">
          <t>サンカ</t>
        </rPh>
        <rPh sb="83" eb="85">
          <t>ヨウセイ</t>
        </rPh>
        <phoneticPr fontId="0"/>
      </is>
    </nc>
  </rcc>
  <rcc rId="8" sId="1">
    <oc r="AG719" t="inlineStr">
      <is>
        <t>「金融危機対応の円滑な実施のための経費」に係る事業は預金保険法に基づく資本増強に係るFA業務であり、本事業は金融機能強化法に基づく資本増強に係るFA業務である。</t>
        <phoneticPr fontId="0"/>
      </is>
    </oc>
    <nc r="AG719" t="inlineStr">
      <is>
        <t>「金融危機対応の円滑な実施のための経費」に係る事業は預金保険法に基づく資本増強に係るFA業務であり、本事業は金融機能強化法に基づく国の資本参加に係るFA業務である。</t>
        <rPh sb="65" eb="66">
          <t>クニ</t>
        </rPh>
        <rPh sb="67" eb="69">
          <t>シホン</t>
        </rPh>
        <rPh sb="69" eb="71">
          <t>サンカ</t>
        </rPh>
        <phoneticPr fontId="0"/>
      </is>
    </nc>
  </rcc>
  <rcc rId="9" sId="1">
    <oc r="G726" t="inlineStr">
      <is>
        <t xml:space="preserve">  企業アンケート調査の結果については、金融機関との深度ある対話において活用することにより、金融機関の取組みを一層促すなど、地域金融機関における金融仲介機能の質の向上に向けた取組みに活用しているほか、公的資金を注入した資本増強行については、中小規模事業者等向け貸出金残高が増加しているなど、活用状況・成果とも十分なものと考えられる。また、一般競争入札等を活用することにより、競争性の確保やコスト削減に努めており、本事業の予算は適切に執行されているものと考える。</t>
        <rPh sb="62" eb="64">
          <t>チイキ</t>
        </rPh>
        <rPh sb="64" eb="66">
          <t>キンユウ</t>
        </rPh>
        <rPh sb="66" eb="68">
          <t>キカン</t>
        </rPh>
        <rPh sb="87" eb="89">
          <t>トリク</t>
        </rPh>
        <rPh sb="145" eb="147">
          <t>カツヨウ</t>
        </rPh>
        <rPh sb="147" eb="149">
          <t>ジョウキョウ</t>
        </rPh>
        <rPh sb="150" eb="152">
          <t>セイカ</t>
        </rPh>
        <rPh sb="154" eb="156">
          <t>ジュウブン</t>
        </rPh>
        <rPh sb="160" eb="161">
          <t>カンガ</t>
        </rPh>
        <rPh sb="169" eb="171">
          <t>イッパン</t>
        </rPh>
        <rPh sb="171" eb="173">
          <t>キョウソウ</t>
        </rPh>
        <rPh sb="173" eb="176">
          <t>ニュウサツトウ</t>
        </rPh>
        <rPh sb="177" eb="179">
          <t>カツヨウ</t>
        </rPh>
        <rPh sb="187" eb="190">
          <t>キョウソウセイ</t>
        </rPh>
        <rPh sb="191" eb="193">
          <t>カクホ</t>
        </rPh>
        <rPh sb="197" eb="199">
          <t>サクゲン</t>
        </rPh>
        <rPh sb="200" eb="201">
          <t>ツト</t>
        </rPh>
        <phoneticPr fontId="0"/>
      </is>
    </oc>
    <nc r="G726" t="inlineStr">
      <is>
        <t xml:space="preserve">  企業アンケート調査の結果については、金融機関との深度ある対話において活用することにより、金融機関の取組みを一層促すなど、地域金融機関における金融仲介機能の質の向上に向けた取組みに活用しているほか、国の資本参加した金融機関については、中小規模事業者等向け貸出金残高が増加しているなど、活用状況・成果とも十分なものと考えられる。また、一般競争入札等を活用することにより、競争性の確保やコスト削減に努めており、本事業の予算は適切に執行されているものと考える。</t>
        <rPh sb="62" eb="64">
          <t>チイキ</t>
        </rPh>
        <rPh sb="64" eb="66">
          <t>キンユウ</t>
        </rPh>
        <rPh sb="66" eb="68">
          <t>キカン</t>
        </rPh>
        <rPh sb="87" eb="89">
          <t>トリク</t>
        </rPh>
        <rPh sb="100" eb="101">
          <t>クニ</t>
        </rPh>
        <rPh sb="102" eb="104">
          <t>シホン</t>
        </rPh>
        <rPh sb="104" eb="106">
          <t>サンカ</t>
        </rPh>
        <rPh sb="108" eb="110">
          <t>キンユウ</t>
        </rPh>
        <rPh sb="110" eb="112">
          <t>キカン</t>
        </rPh>
        <rPh sb="143" eb="145">
          <t>カツヨウ</t>
        </rPh>
        <rPh sb="145" eb="147">
          <t>ジョウキョウ</t>
        </rPh>
        <rPh sb="148" eb="150">
          <t>セイカ</t>
        </rPh>
        <rPh sb="152" eb="154">
          <t>ジュウブン</t>
        </rPh>
        <rPh sb="158" eb="159">
          <t>カンガ</t>
        </rPh>
        <rPh sb="167" eb="169">
          <t>イッパン</t>
        </rPh>
        <rPh sb="169" eb="171">
          <t>キョウソウ</t>
        </rPh>
        <rPh sb="171" eb="174">
          <t>ニュウサツトウ</t>
        </rPh>
        <rPh sb="175" eb="177">
          <t>カツヨウ</t>
        </rPh>
        <rPh sb="185" eb="188">
          <t>キョウソウセイ</t>
        </rPh>
        <rPh sb="189" eb="191">
          <t>カクホ</t>
        </rPh>
        <rPh sb="195" eb="197">
          <t>サクゲン</t>
        </rPh>
        <rPh sb="198" eb="199">
          <t>ツト</t>
        </rPh>
        <phoneticPr fontId="0"/>
      </is>
    </nc>
  </rcc>
  <rcv guid="{CA49892F-F862-4B15-A15F-EBF8EC7B6AB7}" action="delete"/>
  <rdn rId="0" localSheetId="1" customView="1" name="Z_CA49892F_F862_4B15_A15F_EBF8EC7B6AB7_.wvu.PrintArea" hidden="1" oldHidden="1">
    <formula>行政事業レビューシート!$A$1:$AX$1130</formula>
    <oldFormula>行政事業レビューシート!$A$1:$AX$1130</oldFormula>
  </rdn>
  <rdn rId="0" localSheetId="1" customView="1" name="Z_CA49892F_F862_4B15_A15F_EBF8EC7B6AB7_.wvu.Rows" hidden="1" oldHidden="1">
    <formula>行政事業レビューシート!$27:$28,行政事業レビューシート!$44:$99,行政事業レビューシート!$106:$117,行政事業レビューシート!$124:$189,行政事業レビューシート!$192:$211,行政事業レビューシート!$226:$246,行政事業レビューシート!$250:$699,行政事業レビューシート!$722:$725,行政事業レビューシート!$762:$762,行政事業レビューシート!$764:$777,行政事業レビューシート!$782:$790,行政事業レビューシート!$795:$803,行政事業レビューシート!$808:$816,行政事業レビューシート!$821:$829,行政事業レビューシート!$831:$831,行政事業レビューシート!$838:$866,行政事業レビューシート!$877:$899,行政事業レビューシート!$904:$932,行政事業レビューシート!$937:$965,行政事業レビューシート!$967:$1131</formula>
    <oldFormula>行政事業レビューシート!$27:$28,行政事業レビューシート!$44:$99,行政事業レビューシート!$106:$117,行政事業レビューシート!$124:$189,行政事業レビューシート!$192:$211,行政事業レビューシート!$226:$246,行政事業レビューシート!$250:$699,行政事業レビューシート!$722:$725,行政事業レビューシート!$762:$762,行政事業レビューシート!$764:$777,行政事業レビューシート!$782:$790,行政事業レビューシート!$795:$803,行政事業レビューシート!$808:$816,行政事業レビューシート!$821:$829,行政事業レビューシート!$831:$831,行政事業レビューシート!$838:$866,行政事業レビューシート!$877:$899,行政事業レビューシート!$904:$932,行政事業レビューシート!$937:$965,行政事業レビューシート!$967:$1131</oldFormula>
  </rdn>
  <rdn rId="0" localSheetId="2" customView="1" name="Z_CA49892F_F862_4B15_A15F_EBF8EC7B6AB7_.wvu.Cols" hidden="1" oldHidden="1">
    <formula>入力規則等!$C:$D,入力規則等!$H:$I,入力規則等!$M:$N,入力規則等!$R:$S</formula>
    <oldFormula>入力規則等!$C:$D,入力規則等!$H:$I,入力規則等!$M:$N,入力規則等!$R:$S</oldFormula>
  </rdn>
  <rcv guid="{CA49892F-F862-4B15-A15F-EBF8EC7B6AB7}"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 sId="1">
    <nc r="AD23" t="inlineStr">
      <is>
        <t>○外部有識者会議開催経費の要求増
（諸謝金＋1.6百万円、委員手当＋0.2百万円）</t>
        <rPh sb="13" eb="15">
          <t>ヨウキュウ</t>
        </rPh>
        <phoneticPr fontId="0"/>
      </is>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 sId="1">
    <oc r="AD23" t="inlineStr">
      <is>
        <t>○外部有識者会議開催経費の要求増
（諸謝金＋1.6百万円、委員手当＋0.2百万円）</t>
        <rPh sb="13" eb="15">
          <t>ヨウキュウ</t>
        </rPh>
        <phoneticPr fontId="0"/>
      </is>
    </oc>
    <nc r="AD23" t="inlineStr">
      <is>
        <t xml:space="preserve">○企業アンケート調査等経費の要求増
（諸謝金＋1.6百万円）
○外部有識者会議開催経費の要求増
（委員手当＋0.2百万円
</t>
        <rPh sb="45" eb="47">
          <t>ヨウキュウ</t>
        </rPh>
        <rPh sb="50" eb="52">
          <t>イイン</t>
        </rPh>
        <phoneticPr fontId="0"/>
      </is>
    </nc>
  </rcc>
  <rcv guid="{CA49892F-F862-4B15-A15F-EBF8EC7B6AB7}" action="delete"/>
  <rdn rId="0" localSheetId="1" customView="1" name="Z_CA49892F_F862_4B15_A15F_EBF8EC7B6AB7_.wvu.PrintArea" hidden="1" oldHidden="1">
    <formula>行政事業レビューシート!$A$1:$AX$1130</formula>
    <oldFormula>行政事業レビューシート!$A$1:$AX$1130</oldFormula>
  </rdn>
  <rdn rId="0" localSheetId="1" customView="1" name="Z_CA49892F_F862_4B15_A15F_EBF8EC7B6AB7_.wvu.Rows" hidden="1" oldHidden="1">
    <formula>行政事業レビューシート!$27:$28,行政事業レビューシート!$44:$99,行政事業レビューシート!$106:$117,行政事業レビューシート!$124:$189,行政事業レビューシート!$192:$211,行政事業レビューシート!$226:$246,行政事業レビューシート!$250:$699,行政事業レビューシート!$722:$725,行政事業レビューシート!$762:$762,行政事業レビューシート!$764:$777,行政事業レビューシート!$782:$790,行政事業レビューシート!$795:$803,行政事業レビューシート!$808:$816,行政事業レビューシート!$821:$829,行政事業レビューシート!$831:$831,行政事業レビューシート!$838:$866,行政事業レビューシート!$877:$899,行政事業レビューシート!$904:$932,行政事業レビューシート!$937:$965,行政事業レビューシート!$967:$1131</formula>
    <oldFormula>行政事業レビューシート!$27:$28,行政事業レビューシート!$44:$99,行政事業レビューシート!$106:$117,行政事業レビューシート!$124:$189,行政事業レビューシート!$192:$211,行政事業レビューシート!$226:$246,行政事業レビューシート!$250:$699,行政事業レビューシート!$722:$725,行政事業レビューシート!$762:$762,行政事業レビューシート!$764:$777,行政事業レビューシート!$782:$790,行政事業レビューシート!$795:$803,行政事業レビューシート!$808:$816,行政事業レビューシート!$821:$829,行政事業レビューシート!$831:$831,行政事業レビューシート!$838:$866,行政事業レビューシート!$877:$899,行政事業レビューシート!$904:$932,行政事業レビューシート!$937:$965,行政事業レビューシート!$967:$1131</oldFormula>
  </rdn>
  <rdn rId="0" localSheetId="2" customView="1" name="Z_CA49892F_F862_4B15_A15F_EBF8EC7B6AB7_.wvu.Cols" hidden="1" oldHidden="1">
    <formula>入力規則等!$C:$D,入力規則等!$H:$I,入力規則等!$M:$N,入力規則等!$R:$S</formula>
    <oldFormula>入力規則等!$C:$D,入力規則等!$H:$I,入力規則等!$M:$N,入力規則等!$R:$S</oldFormula>
  </rdn>
  <rcv guid="{CA49892F-F862-4B15-A15F-EBF8EC7B6AB7}"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A49892F-F862-4B15-A15F-EBF8EC7B6AB7}" action="delete"/>
  <rdn rId="0" localSheetId="1" customView="1" name="Z_CA49892F_F862_4B15_A15F_EBF8EC7B6AB7_.wvu.PrintArea" hidden="1" oldHidden="1">
    <formula>行政事業レビューシート!$A$1:$AX$1130</formula>
    <oldFormula>行政事業レビューシート!$A$1:$AX$1130</oldFormula>
  </rdn>
  <rdn rId="0" localSheetId="1" customView="1" name="Z_CA49892F_F862_4B15_A15F_EBF8EC7B6AB7_.wvu.Rows" hidden="1" oldHidden="1">
    <formula>行政事業レビューシート!$27:$28,行政事業レビューシート!$44:$99,行政事業レビューシート!$106:$117,行政事業レビューシート!$124:$189,行政事業レビューシート!$192:$211,行政事業レビューシート!$226:$246,行政事業レビューシート!$250:$699,行政事業レビューシート!$722:$725,行政事業レビューシート!$762:$762,行政事業レビューシート!$764:$777,行政事業レビューシート!$782:$790,行政事業レビューシート!$795:$803,行政事業レビューシート!$808:$816,行政事業レビューシート!$821:$829,行政事業レビューシート!$831:$831,行政事業レビューシート!$838:$866,行政事業レビューシート!$877:$899,行政事業レビューシート!$904:$932,行政事業レビューシート!$937:$965,行政事業レビューシート!$967:$1131</formula>
    <oldFormula>行政事業レビューシート!$27:$28,行政事業レビューシート!$44:$99,行政事業レビューシート!$106:$117,行政事業レビューシート!$124:$189,行政事業レビューシート!$192:$211,行政事業レビューシート!$226:$246,行政事業レビューシート!$250:$699,行政事業レビューシート!$722:$725,行政事業レビューシート!$762:$762,行政事業レビューシート!$764:$777,行政事業レビューシート!$782:$790,行政事業レビューシート!$795:$803,行政事業レビューシート!$808:$816,行政事業レビューシート!$821:$829,行政事業レビューシート!$831:$831,行政事業レビューシート!$838:$866,行政事業レビューシート!$877:$899,行政事業レビューシート!$904:$932,行政事業レビューシート!$937:$965,行政事業レビューシート!$967:$1131</oldFormula>
  </rdn>
  <rdn rId="0" localSheetId="2" customView="1" name="Z_CA49892F_F862_4B15_A15F_EBF8EC7B6AB7_.wvu.Cols" hidden="1" oldHidden="1">
    <formula>入力規則等!$C:$D,入力規則等!$H:$I,入力規則等!$M:$N,入力規則等!$R:$S</formula>
    <oldFormula>入力規則等!$C:$D,入力規則等!$H:$I,入力規則等!$M:$N,入力規則等!$R:$S</oldFormula>
  </rdn>
  <rcv guid="{CA49892F-F862-4B15-A15F-EBF8EC7B6AB7}"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 sId="1">
    <oc r="AG717" t="inlineStr">
      <is>
        <t>調査業務委託経費については、当初の見込みどおり調査委託を実施していることから、見込みに見合ったものである。なお、ＦＡ業務委託経費については、金融機関より、国の資本参加要請がなされなかったものである。</t>
        <rPh sb="58" eb="60">
          <t>ギョウム</t>
        </rPh>
        <rPh sb="60" eb="62">
          <t>イタク</t>
        </rPh>
        <rPh sb="62" eb="64">
          <t>ケイヒ</t>
        </rPh>
        <rPh sb="70" eb="72">
          <t>キンユウ</t>
        </rPh>
        <rPh sb="72" eb="74">
          <t>キカン</t>
        </rPh>
        <rPh sb="77" eb="78">
          <t>クニ</t>
        </rPh>
        <rPh sb="79" eb="81">
          <t>シホン</t>
        </rPh>
        <rPh sb="81" eb="83">
          <t>サンカ</t>
        </rPh>
        <rPh sb="83" eb="85">
          <t>ヨウセイ</t>
        </rPh>
        <phoneticPr fontId="0"/>
      </is>
    </oc>
    <nc r="AG717" t="inlineStr">
      <is>
        <t>調査業務委託経費については、当初の見込みどおり調査委託を実施していることから、見込みに見合ったものである。なお、ＦＡ業務委託経費については、金融機関より国の資本参加要請がなされなかったものである。</t>
        <rPh sb="58" eb="60">
          <t>ギョウム</t>
        </rPh>
        <rPh sb="60" eb="62">
          <t>イタク</t>
        </rPh>
        <rPh sb="62" eb="64">
          <t>ケイヒ</t>
        </rPh>
        <rPh sb="70" eb="72">
          <t>キンユウ</t>
        </rPh>
        <rPh sb="72" eb="74">
          <t>キカン</t>
        </rPh>
        <rPh sb="76" eb="77">
          <t>クニ</t>
        </rPh>
        <rPh sb="78" eb="80">
          <t>シホン</t>
        </rPh>
        <rPh sb="80" eb="82">
          <t>サンカ</t>
        </rPh>
        <rPh sb="82" eb="84">
          <t>ヨウセイ</t>
        </rPh>
        <phoneticPr fontId="0"/>
      </is>
    </nc>
  </rcc>
  <rcv guid="{CA49892F-F862-4B15-A15F-EBF8EC7B6AB7}" action="delete"/>
  <rdn rId="0" localSheetId="1" customView="1" name="Z_CA49892F_F862_4B15_A15F_EBF8EC7B6AB7_.wvu.PrintArea" hidden="1" oldHidden="1">
    <formula>行政事業レビューシート!$A$1:$AX$1130</formula>
    <oldFormula>行政事業レビューシート!$A$1:$AX$1130</oldFormula>
  </rdn>
  <rdn rId="0" localSheetId="1" customView="1" name="Z_CA49892F_F862_4B15_A15F_EBF8EC7B6AB7_.wvu.Rows" hidden="1" oldHidden="1">
    <formula>行政事業レビューシート!$27:$28,行政事業レビューシート!$44:$99,行政事業レビューシート!$106:$117,行政事業レビューシート!$124:$189,行政事業レビューシート!$192:$211,行政事業レビューシート!$226:$246,行政事業レビューシート!$250:$699,行政事業レビューシート!$722:$725,行政事業レビューシート!$762:$762,行政事業レビューシート!$764:$777,行政事業レビューシート!$782:$790,行政事業レビューシート!$795:$803,行政事業レビューシート!$808:$816,行政事業レビューシート!$821:$829,行政事業レビューシート!$831:$831,行政事業レビューシート!$838:$866,行政事業レビューシート!$877:$899,行政事業レビューシート!$904:$932,行政事業レビューシート!$937:$965,行政事業レビューシート!$967:$1131</formula>
    <oldFormula>行政事業レビューシート!$27:$28,行政事業レビューシート!$44:$99,行政事業レビューシート!$106:$117,行政事業レビューシート!$124:$189,行政事業レビューシート!$192:$211,行政事業レビューシート!$226:$246,行政事業レビューシート!$250:$699,行政事業レビューシート!$722:$725,行政事業レビューシート!$762:$762,行政事業レビューシート!$764:$777,行政事業レビューシート!$782:$790,行政事業レビューシート!$795:$803,行政事業レビューシート!$808:$816,行政事業レビューシート!$821:$829,行政事業レビューシート!$831:$831,行政事業レビューシート!$838:$866,行政事業レビューシート!$877:$899,行政事業レビューシート!$904:$932,行政事業レビューシート!$937:$965,行政事業レビューシート!$967:$1131</oldFormula>
  </rdn>
  <rdn rId="0" localSheetId="2" customView="1" name="Z_CA49892F_F862_4B15_A15F_EBF8EC7B6AB7_.wvu.Cols" hidden="1" oldHidden="1">
    <formula>入力規則等!$C:$D,入力規則等!$H:$I,入力規則等!$M:$N,入力規則等!$R:$S</formula>
    <oldFormula>入力規則等!$C:$D,入力規則等!$H:$I,入力規則等!$M:$N,入力規則等!$R:$S</oldFormula>
  </rdn>
  <rcv guid="{CA49892F-F862-4B15-A15F-EBF8EC7B6AB7}"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 sId="1">
    <oc r="A729" t="inlineStr">
      <is>
        <t>○金融機関の金融仲介にかかる取組状況を把握する、金融機関を利用する企業に対するアンケート調査は、企業が所在する地域などによって回答の傾向が異なる可能性があるため、そのような観点で更に深度ある分析を行ってはどうか。
○また、アンケート調査は、経年的な変化を見ていくことが重要であることから、質問項目をある程度固定して継続実施してはどうか。</t>
        <phoneticPr fontId="0"/>
      </is>
    </oc>
    <nc r="A729" t="inlineStr">
      <is>
        <t>○金融機関の金融仲介にかかる取組状況を把握する、金融機関を利用する企業に対するアンケート調査は、企業が所在する地域などによって回答の傾向が異なる可能性があるため、そのような観点で更に深度ある分析を行ってはどうか。
○また、アンケート調査は、経年的な変化を見ていくことが重要であることから、質問項目をある程度固定して継続実施してはどうか。</t>
        <phoneticPr fontId="0"/>
      </is>
    </nc>
  </rcc>
  <rcc rId="21" sId="1">
    <oc r="F733" t="inlineStr">
      <is>
        <t>○外部有識者会議開催経費については、効率的な予算執行の観点から、今後コスト削減に努めていくこととしているが、32年度に当該会議の有識者が１名増加が見込まれること等から、前年度から微増となる予算要求を行っていく。
○調査業務委託経費については、効率的な予算執行の観点から、コスト削減に努めていくこととし、32年度においては、前年同規模の予算要求を行っていく。また、外部有識者・行政事業レビュー推進チームの所見を踏まえ、企業アンケート調査の更なる改善の検討と一部の質問項目の固定等を継続して行っていく。
○FA業務委託経費については、金融仲介機能の強化のために重要であることから、32年度においても、前年同規模の予算要求を行っていく。</t>
        <rPh sb="32" eb="34">
          <t>コンゴ</t>
        </rPh>
        <rPh sb="59" eb="61">
          <t>トウガイ</t>
        </rPh>
        <rPh sb="61" eb="63">
          <t>カイギ</t>
        </rPh>
        <rPh sb="64" eb="67">
          <t>ユウシキシャ</t>
        </rPh>
        <rPh sb="69" eb="70">
          <t>メイ</t>
        </rPh>
        <rPh sb="70" eb="72">
          <t>ゾウカ</t>
        </rPh>
        <rPh sb="80" eb="81">
          <t>トウ</t>
        </rPh>
        <rPh sb="86" eb="87">
          <t>ド</t>
        </rPh>
        <rPh sb="89" eb="91">
          <t>ビゾウ</t>
        </rPh>
        <rPh sb="109" eb="111">
          <t>ギョウム</t>
        </rPh>
        <rPh sb="111" eb="113">
          <t>イタク</t>
        </rPh>
        <rPh sb="113" eb="115">
          <t>ケイヒ</t>
        </rPh>
        <rPh sb="181" eb="183">
          <t>ガイブ</t>
        </rPh>
        <rPh sb="183" eb="186">
          <t>ユウシキシャ</t>
        </rPh>
        <rPh sb="187" eb="189">
          <t>ギョウセイ</t>
        </rPh>
        <rPh sb="189" eb="191">
          <t>ジギョウ</t>
        </rPh>
        <rPh sb="195" eb="197">
          <t>スイシン</t>
        </rPh>
        <rPh sb="201" eb="203">
          <t>ショケン</t>
        </rPh>
        <rPh sb="204" eb="205">
          <t>フ</t>
        </rPh>
        <rPh sb="208" eb="210">
          <t>キギョウ</t>
        </rPh>
        <rPh sb="215" eb="217">
          <t>チョウサ</t>
        </rPh>
        <rPh sb="218" eb="219">
          <t>サラ</t>
        </rPh>
        <rPh sb="221" eb="223">
          <t>カイゼン</t>
        </rPh>
        <rPh sb="224" eb="226">
          <t>ケントウ</t>
        </rPh>
        <rPh sb="227" eb="229">
          <t>イチブ</t>
        </rPh>
        <rPh sb="230" eb="232">
          <t>シツモン</t>
        </rPh>
        <rPh sb="232" eb="234">
          <t>コウモク</t>
        </rPh>
        <rPh sb="235" eb="237">
          <t>コテイ</t>
        </rPh>
        <rPh sb="237" eb="238">
          <t>トウ</t>
        </rPh>
        <rPh sb="239" eb="241">
          <t>ケイゾク</t>
        </rPh>
        <rPh sb="243" eb="244">
          <t>オコナ</t>
        </rPh>
        <phoneticPr fontId="0"/>
      </is>
    </oc>
    <nc r="F733" t="inlineStr">
      <is>
        <t xml:space="preserve">○外部有識者会議開催経費については、効率的な予算執行の観点から、今後コスト削減に努めていくこととしているが、32年度に当該会議の有識者の増加が見込まれること等から、前年度から微増となる予算要求を行っていく。
○調査業務委託経費については、効率的な予算執行の観点から、今後コスト削減に努めていくこととし、32年度においては、前年同規模の予算要求を行っていく。また、外部有識者・行政事業レビュー推進チームの所見を踏まえ、企業アンケート調査の更なる改善検討と一部の質問項目の固定等を継続して行っていく。
○FA業務委託経費については、金融仲介機能の強化のために重要であることから、32年度においては、前年同規模の予算要求を行っていく。
</t>
        <phoneticPr fontId="0"/>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 sId="1">
    <oc r="G726" t="inlineStr">
      <is>
        <t xml:space="preserve">  企業アンケート調査の結果については、金融機関との深度ある対話において活用することにより、金融機関の取組みを一層促すなど、地域金融機関における金融仲介機能の質の向上に向けた取組みに活用しているほか、国の資本参加した金融機関については、中小規模事業者等向け貸出金残高が増加しているなど、活用状況・成果とも十分なものと考えられる。また、一般競争入札等を活用することにより、競争性の確保やコスト削減に努めており、本事業の予算は適切に執行されているものと考える。</t>
        <rPh sb="62" eb="64">
          <t>チイキ</t>
        </rPh>
        <rPh sb="64" eb="66">
          <t>キンユウ</t>
        </rPh>
        <rPh sb="66" eb="68">
          <t>キカン</t>
        </rPh>
        <rPh sb="87" eb="89">
          <t>トリク</t>
        </rPh>
        <rPh sb="100" eb="101">
          <t>クニ</t>
        </rPh>
        <rPh sb="102" eb="104">
          <t>シホン</t>
        </rPh>
        <rPh sb="104" eb="106">
          <t>サンカ</t>
        </rPh>
        <rPh sb="108" eb="110">
          <t>キンユウ</t>
        </rPh>
        <rPh sb="110" eb="112">
          <t>キカン</t>
        </rPh>
        <rPh sb="143" eb="145">
          <t>カツヨウ</t>
        </rPh>
        <rPh sb="145" eb="147">
          <t>ジョウキョウ</t>
        </rPh>
        <rPh sb="148" eb="150">
          <t>セイカ</t>
        </rPh>
        <rPh sb="152" eb="154">
          <t>ジュウブン</t>
        </rPh>
        <rPh sb="158" eb="159">
          <t>カンガ</t>
        </rPh>
        <rPh sb="167" eb="169">
          <t>イッパン</t>
        </rPh>
        <rPh sb="169" eb="171">
          <t>キョウソウ</t>
        </rPh>
        <rPh sb="171" eb="174">
          <t>ニュウサツトウ</t>
        </rPh>
        <rPh sb="175" eb="177">
          <t>カツヨウ</t>
        </rPh>
        <rPh sb="185" eb="188">
          <t>キョウソウセイ</t>
        </rPh>
        <rPh sb="189" eb="191">
          <t>カクホ</t>
        </rPh>
        <rPh sb="195" eb="197">
          <t>サクゲン</t>
        </rPh>
        <rPh sb="198" eb="199">
          <t>ツト</t>
        </rPh>
        <phoneticPr fontId="0"/>
      </is>
    </oc>
    <nc r="G726" t="inlineStr">
      <is>
        <t xml:space="preserve">  企業アンケート調査の結果については、金融機関との深度ある対話において活用することにより、金融機関の取組みを一層促すなど、地域金融機関における金融仲介機能の質の向上に向けた取組みに活用しているほか、国が資本参加した金融機関については、中小規模事業者等向け貸出金残高が増加しているなど、活用状況・成果とも十分なものと考えられる。また、一般競争入札等を活用することにより、競争性の確保やコスト削減に努めており、本事業の予算は適切に執行されているものと考える。</t>
        <rPh sb="62" eb="64">
          <t>チイキ</t>
        </rPh>
        <rPh sb="64" eb="66">
          <t>キンユウ</t>
        </rPh>
        <rPh sb="66" eb="68">
          <t>キカン</t>
        </rPh>
        <rPh sb="87" eb="89">
          <t>トリク</t>
        </rPh>
        <rPh sb="100" eb="101">
          <t>クニ</t>
        </rPh>
        <rPh sb="102" eb="104">
          <t>シホン</t>
        </rPh>
        <rPh sb="104" eb="106">
          <t>サンカ</t>
        </rPh>
        <rPh sb="108" eb="110">
          <t>キンユウ</t>
        </rPh>
        <rPh sb="110" eb="112">
          <t>キカン</t>
        </rPh>
        <rPh sb="143" eb="145">
          <t>カツヨウ</t>
        </rPh>
        <rPh sb="145" eb="147">
          <t>ジョウキョウ</t>
        </rPh>
        <rPh sb="148" eb="150">
          <t>セイカ</t>
        </rPh>
        <rPh sb="152" eb="154">
          <t>ジュウブン</t>
        </rPh>
        <rPh sb="158" eb="159">
          <t>カンガ</t>
        </rPh>
        <rPh sb="167" eb="169">
          <t>イッパン</t>
        </rPh>
        <rPh sb="169" eb="171">
          <t>キョウソウ</t>
        </rPh>
        <rPh sb="171" eb="174">
          <t>ニュウサツトウ</t>
        </rPh>
        <rPh sb="175" eb="177">
          <t>カツヨウ</t>
        </rPh>
        <rPh sb="185" eb="188">
          <t>キョウソウセイ</t>
        </rPh>
        <rPh sb="189" eb="191">
          <t>カクホ</t>
        </rPh>
        <rPh sb="195" eb="197">
          <t>サクゲン</t>
        </rPh>
        <rPh sb="198" eb="199">
          <t>ツト</t>
        </rPh>
        <phoneticPr fontId="0"/>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 sId="1" numFmtId="4">
    <nc r="W23">
      <v>30.3</v>
    </nc>
  </rcc>
  <rcc rId="24" sId="1" numFmtId="4">
    <nc r="W24">
      <v>1.8</v>
    </nc>
  </rcc>
  <rcc rId="25" sId="1" numFmtId="4">
    <nc r="W25">
      <v>0.5</v>
    </nc>
  </rcc>
  <rcc rId="26" sId="1" numFmtId="4">
    <nc r="W26">
      <v>0.2</v>
    </nc>
  </rcc>
  <rcc rId="27" sId="1">
    <oc r="P39" t="inlineStr">
      <is>
        <t>中小規模事業者等向け貸出金残高の増加率</t>
        <phoneticPr fontId="0"/>
      </is>
    </oc>
    <nc r="P39" t="inlineStr">
      <is>
        <t>中小規模事業者等向け貸出金残高の増加率</t>
        <phoneticPr fontId="0"/>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 sId="1">
    <oc r="P39" t="inlineStr">
      <is>
        <t>中小規模事業者等向け貸出金残高の増加率</t>
        <phoneticPr fontId="0"/>
      </is>
    </oc>
    <nc r="P39" t="inlineStr">
      <is>
        <t>中小規模事業者等向け貸出金残高の増加率</t>
        <phoneticPr fontId="0"/>
      </is>
    </nc>
  </rcc>
  <rcc rId="29" sId="1">
    <oc r="P32" t="inlineStr">
      <is>
        <t>国内銀行の総貸出残高に占める信用貸出残高比率の増加</t>
        <phoneticPr fontId="0"/>
      </is>
    </oc>
    <nc r="P32" t="inlineStr">
      <is>
        <t>国内銀行の総貸出残高に占める信用貸出残高比率の増加</t>
        <phoneticPr fontId="0"/>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 sId="1" numFmtId="4">
    <oc r="AM32" t="inlineStr">
      <is>
        <t>-</t>
        <phoneticPr fontId="0"/>
      </is>
    </oc>
    <nc r="AM32">
      <v>48.8</v>
    </nc>
  </rcc>
  <rcc rId="31" sId="1" numFmtId="4">
    <oc r="AM34" t="inlineStr">
      <is>
        <t>-</t>
        <phoneticPr fontId="0"/>
      </is>
    </oc>
    <nc r="AM34">
      <v>101.2</v>
    </nc>
  </rcc>
  <rcc rId="32" sId="1">
    <oc r="G32" t="inlineStr">
      <is>
        <t>＜外部有識者会議開催経費＞
＜FA業務委託経費＞
国内銀行の総貸出残高に占める信用貸出残高比率の増加</t>
        <phoneticPr fontId="0"/>
      </is>
    </oc>
    <nc r="G32" t="inlineStr">
      <is>
        <t>＜外部有識者会議開催経費＞
＜FA業務委託経費＞
国内銀行の総貸出残高に占める信用貸出残高比率の増加</t>
        <phoneticPr fontId="0"/>
      </is>
    </nc>
  </rcc>
  <rcc rId="33" sId="1">
    <oc r="P32" t="inlineStr">
      <is>
        <t>国内銀行の総貸出残高に占める信用貸出残高比率の増加</t>
        <phoneticPr fontId="0"/>
      </is>
    </oc>
    <nc r="P32" t="inlineStr">
      <is>
        <t>国内銀行の総貸出残高に占める信用貸出残高比率の増加</t>
        <phoneticPr fontId="0"/>
      </is>
    </nc>
  </rcc>
  <rcc rId="34" sId="1">
    <oc r="P39" t="inlineStr">
      <is>
        <t>中小規模事業者等向け貸出金残高の増加率</t>
        <phoneticPr fontId="0"/>
      </is>
    </oc>
    <nc r="P39" t="inlineStr">
      <is>
        <t>中小規模事業者等向け貸出金残高の増加率</t>
        <phoneticPr fontId="0"/>
      </is>
    </nc>
  </rcc>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4" t="s">
        <v>0</v>
      </c>
      <c r="AK2" s="924"/>
      <c r="AL2" s="924"/>
      <c r="AM2" s="924"/>
      <c r="AN2" s="924"/>
      <c r="AO2" s="925"/>
      <c r="AP2" s="925"/>
      <c r="AQ2" s="925"/>
      <c r="AR2" s="65" t="str">
        <f>IF(OR(AO2="　", AO2=""), "", "-")</f>
        <v/>
      </c>
      <c r="AS2" s="926">
        <v>3</v>
      </c>
      <c r="AT2" s="926"/>
      <c r="AU2" s="926"/>
      <c r="AV2" s="43" t="str">
        <f>IF(AW2="", "", "-")</f>
        <v/>
      </c>
      <c r="AW2" s="897"/>
      <c r="AX2" s="897"/>
    </row>
    <row r="3" spans="1:50" ht="21" customHeight="1" thickBot="1" x14ac:dyDescent="0.2">
      <c r="A3" s="853" t="s">
        <v>458</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476</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477</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478</v>
      </c>
      <c r="AF4" s="674"/>
      <c r="AG4" s="674"/>
      <c r="AH4" s="674"/>
      <c r="AI4" s="674"/>
      <c r="AJ4" s="674"/>
      <c r="AK4" s="674"/>
      <c r="AL4" s="674"/>
      <c r="AM4" s="674"/>
      <c r="AN4" s="674"/>
      <c r="AO4" s="674"/>
      <c r="AP4" s="675"/>
      <c r="AQ4" s="676" t="s">
        <v>2</v>
      </c>
      <c r="AR4" s="671"/>
      <c r="AS4" s="671"/>
      <c r="AT4" s="671"/>
      <c r="AU4" s="671"/>
      <c r="AV4" s="671"/>
      <c r="AW4" s="671"/>
      <c r="AX4" s="677"/>
    </row>
    <row r="5" spans="1:50" ht="45.75" customHeight="1" x14ac:dyDescent="0.15">
      <c r="A5" s="678" t="s">
        <v>66</v>
      </c>
      <c r="B5" s="679"/>
      <c r="C5" s="679"/>
      <c r="D5" s="679"/>
      <c r="E5" s="679"/>
      <c r="F5" s="680"/>
      <c r="G5" s="825" t="s">
        <v>179</v>
      </c>
      <c r="H5" s="826"/>
      <c r="I5" s="826"/>
      <c r="J5" s="826"/>
      <c r="K5" s="826"/>
      <c r="L5" s="826"/>
      <c r="M5" s="827" t="s">
        <v>65</v>
      </c>
      <c r="N5" s="828"/>
      <c r="O5" s="828"/>
      <c r="P5" s="828"/>
      <c r="Q5" s="828"/>
      <c r="R5" s="829"/>
      <c r="S5" s="830" t="s">
        <v>130</v>
      </c>
      <c r="T5" s="826"/>
      <c r="U5" s="826"/>
      <c r="V5" s="826"/>
      <c r="W5" s="826"/>
      <c r="X5" s="831"/>
      <c r="Y5" s="684" t="s">
        <v>3</v>
      </c>
      <c r="Z5" s="529"/>
      <c r="AA5" s="529"/>
      <c r="AB5" s="529"/>
      <c r="AC5" s="529"/>
      <c r="AD5" s="530"/>
      <c r="AE5" s="685" t="s">
        <v>573</v>
      </c>
      <c r="AF5" s="685"/>
      <c r="AG5" s="685"/>
      <c r="AH5" s="685"/>
      <c r="AI5" s="685"/>
      <c r="AJ5" s="685"/>
      <c r="AK5" s="685"/>
      <c r="AL5" s="685"/>
      <c r="AM5" s="685"/>
      <c r="AN5" s="685"/>
      <c r="AO5" s="685"/>
      <c r="AP5" s="686"/>
      <c r="AQ5" s="687" t="s">
        <v>572</v>
      </c>
      <c r="AR5" s="688"/>
      <c r="AS5" s="688"/>
      <c r="AT5" s="688"/>
      <c r="AU5" s="688"/>
      <c r="AV5" s="688"/>
      <c r="AW5" s="688"/>
      <c r="AX5" s="689"/>
    </row>
    <row r="6" spans="1:50" ht="31.5"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108" customHeight="1" x14ac:dyDescent="0.15">
      <c r="A7" s="481" t="s">
        <v>22</v>
      </c>
      <c r="B7" s="482"/>
      <c r="C7" s="482"/>
      <c r="D7" s="482"/>
      <c r="E7" s="482"/>
      <c r="F7" s="483"/>
      <c r="G7" s="484" t="s">
        <v>479</v>
      </c>
      <c r="H7" s="485"/>
      <c r="I7" s="485"/>
      <c r="J7" s="485"/>
      <c r="K7" s="485"/>
      <c r="L7" s="485"/>
      <c r="M7" s="485"/>
      <c r="N7" s="485"/>
      <c r="O7" s="485"/>
      <c r="P7" s="485"/>
      <c r="Q7" s="485"/>
      <c r="R7" s="485"/>
      <c r="S7" s="485"/>
      <c r="T7" s="485"/>
      <c r="U7" s="485"/>
      <c r="V7" s="485"/>
      <c r="W7" s="485"/>
      <c r="X7" s="486"/>
      <c r="Y7" s="908" t="s">
        <v>430</v>
      </c>
      <c r="Z7" s="429"/>
      <c r="AA7" s="429"/>
      <c r="AB7" s="429"/>
      <c r="AC7" s="429"/>
      <c r="AD7" s="909"/>
      <c r="AE7" s="898" t="s">
        <v>558</v>
      </c>
      <c r="AF7" s="899"/>
      <c r="AG7" s="899"/>
      <c r="AH7" s="899"/>
      <c r="AI7" s="899"/>
      <c r="AJ7" s="899"/>
      <c r="AK7" s="899"/>
      <c r="AL7" s="899"/>
      <c r="AM7" s="899"/>
      <c r="AN7" s="899"/>
      <c r="AO7" s="899"/>
      <c r="AP7" s="899"/>
      <c r="AQ7" s="899"/>
      <c r="AR7" s="899"/>
      <c r="AS7" s="899"/>
      <c r="AT7" s="899"/>
      <c r="AU7" s="899"/>
      <c r="AV7" s="899"/>
      <c r="AW7" s="899"/>
      <c r="AX7" s="900"/>
    </row>
    <row r="8" spans="1:50" ht="37.5" customHeight="1" x14ac:dyDescent="0.15">
      <c r="A8" s="481" t="s">
        <v>330</v>
      </c>
      <c r="B8" s="482"/>
      <c r="C8" s="482"/>
      <c r="D8" s="482"/>
      <c r="E8" s="482"/>
      <c r="F8" s="483"/>
      <c r="G8" s="927" t="str">
        <f>入力規則等!A28</f>
        <v>-</v>
      </c>
      <c r="H8" s="706"/>
      <c r="I8" s="706"/>
      <c r="J8" s="706"/>
      <c r="K8" s="706"/>
      <c r="L8" s="706"/>
      <c r="M8" s="706"/>
      <c r="N8" s="706"/>
      <c r="O8" s="706"/>
      <c r="P8" s="706"/>
      <c r="Q8" s="706"/>
      <c r="R8" s="706"/>
      <c r="S8" s="706"/>
      <c r="T8" s="706"/>
      <c r="U8" s="706"/>
      <c r="V8" s="706"/>
      <c r="W8" s="706"/>
      <c r="X8" s="928"/>
      <c r="Y8" s="832" t="s">
        <v>331</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550</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123.75" customHeight="1" x14ac:dyDescent="0.15">
      <c r="A10" s="646" t="s">
        <v>29</v>
      </c>
      <c r="B10" s="647"/>
      <c r="C10" s="647"/>
      <c r="D10" s="647"/>
      <c r="E10" s="647"/>
      <c r="F10" s="647"/>
      <c r="G10" s="740" t="s">
        <v>569</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31.5" customHeight="1" x14ac:dyDescent="0.15">
      <c r="A11" s="646" t="s">
        <v>5</v>
      </c>
      <c r="B11" s="647"/>
      <c r="C11" s="647"/>
      <c r="D11" s="647"/>
      <c r="E11" s="647"/>
      <c r="F11" s="648"/>
      <c r="G11" s="681" t="str">
        <f>入力規則等!P10</f>
        <v>直接実施、委託・請負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29" t="s">
        <v>24</v>
      </c>
      <c r="B12" s="930"/>
      <c r="C12" s="930"/>
      <c r="D12" s="930"/>
      <c r="E12" s="930"/>
      <c r="F12" s="931"/>
      <c r="G12" s="746"/>
      <c r="H12" s="747"/>
      <c r="I12" s="747"/>
      <c r="J12" s="747"/>
      <c r="K12" s="747"/>
      <c r="L12" s="747"/>
      <c r="M12" s="747"/>
      <c r="N12" s="747"/>
      <c r="O12" s="747"/>
      <c r="P12" s="401" t="s">
        <v>449</v>
      </c>
      <c r="Q12" s="402"/>
      <c r="R12" s="402"/>
      <c r="S12" s="402"/>
      <c r="T12" s="402"/>
      <c r="U12" s="402"/>
      <c r="V12" s="403"/>
      <c r="W12" s="401" t="s">
        <v>446</v>
      </c>
      <c r="X12" s="402"/>
      <c r="Y12" s="402"/>
      <c r="Z12" s="402"/>
      <c r="AA12" s="402"/>
      <c r="AB12" s="402"/>
      <c r="AC12" s="403"/>
      <c r="AD12" s="401" t="s">
        <v>441</v>
      </c>
      <c r="AE12" s="402"/>
      <c r="AF12" s="402"/>
      <c r="AG12" s="402"/>
      <c r="AH12" s="402"/>
      <c r="AI12" s="402"/>
      <c r="AJ12" s="403"/>
      <c r="AK12" s="401" t="s">
        <v>434</v>
      </c>
      <c r="AL12" s="402"/>
      <c r="AM12" s="402"/>
      <c r="AN12" s="402"/>
      <c r="AO12" s="402"/>
      <c r="AP12" s="402"/>
      <c r="AQ12" s="403"/>
      <c r="AR12" s="401" t="s">
        <v>432</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33</v>
      </c>
      <c r="Q13" s="644"/>
      <c r="R13" s="644"/>
      <c r="S13" s="644"/>
      <c r="T13" s="644"/>
      <c r="U13" s="644"/>
      <c r="V13" s="645"/>
      <c r="W13" s="643">
        <v>37</v>
      </c>
      <c r="X13" s="644"/>
      <c r="Y13" s="644"/>
      <c r="Z13" s="644"/>
      <c r="AA13" s="644"/>
      <c r="AB13" s="644"/>
      <c r="AC13" s="645"/>
      <c r="AD13" s="643">
        <v>35</v>
      </c>
      <c r="AE13" s="644"/>
      <c r="AF13" s="644"/>
      <c r="AG13" s="644"/>
      <c r="AH13" s="644"/>
      <c r="AI13" s="644"/>
      <c r="AJ13" s="645"/>
      <c r="AK13" s="643">
        <v>33</v>
      </c>
      <c r="AL13" s="644"/>
      <c r="AM13" s="644"/>
      <c r="AN13" s="644"/>
      <c r="AO13" s="644"/>
      <c r="AP13" s="644"/>
      <c r="AQ13" s="645"/>
      <c r="AR13" s="905">
        <v>34</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479</v>
      </c>
      <c r="Q14" s="644"/>
      <c r="R14" s="644"/>
      <c r="S14" s="644"/>
      <c r="T14" s="644"/>
      <c r="U14" s="644"/>
      <c r="V14" s="645"/>
      <c r="W14" s="643">
        <v>-1</v>
      </c>
      <c r="X14" s="644"/>
      <c r="Y14" s="644"/>
      <c r="Z14" s="644"/>
      <c r="AA14" s="644"/>
      <c r="AB14" s="644"/>
      <c r="AC14" s="645"/>
      <c r="AD14" s="643">
        <v>-0.7</v>
      </c>
      <c r="AE14" s="644"/>
      <c r="AF14" s="644"/>
      <c r="AG14" s="644"/>
      <c r="AH14" s="644"/>
      <c r="AI14" s="644"/>
      <c r="AJ14" s="645"/>
      <c r="AK14" s="643" t="s">
        <v>479</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479</v>
      </c>
      <c r="Q15" s="644"/>
      <c r="R15" s="644"/>
      <c r="S15" s="644"/>
      <c r="T15" s="644"/>
      <c r="U15" s="644"/>
      <c r="V15" s="645"/>
      <c r="W15" s="643" t="s">
        <v>479</v>
      </c>
      <c r="X15" s="644"/>
      <c r="Y15" s="644"/>
      <c r="Z15" s="644"/>
      <c r="AA15" s="644"/>
      <c r="AB15" s="644"/>
      <c r="AC15" s="645"/>
      <c r="AD15" s="643" t="s">
        <v>479</v>
      </c>
      <c r="AE15" s="644"/>
      <c r="AF15" s="644"/>
      <c r="AG15" s="644"/>
      <c r="AH15" s="644"/>
      <c r="AI15" s="644"/>
      <c r="AJ15" s="645"/>
      <c r="AK15" s="643" t="s">
        <v>479</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479</v>
      </c>
      <c r="Q16" s="644"/>
      <c r="R16" s="644"/>
      <c r="S16" s="644"/>
      <c r="T16" s="644"/>
      <c r="U16" s="644"/>
      <c r="V16" s="645"/>
      <c r="W16" s="643" t="s">
        <v>479</v>
      </c>
      <c r="X16" s="644"/>
      <c r="Y16" s="644"/>
      <c r="Z16" s="644"/>
      <c r="AA16" s="644"/>
      <c r="AB16" s="644"/>
      <c r="AC16" s="645"/>
      <c r="AD16" s="643" t="s">
        <v>479</v>
      </c>
      <c r="AE16" s="644"/>
      <c r="AF16" s="644"/>
      <c r="AG16" s="644"/>
      <c r="AH16" s="644"/>
      <c r="AI16" s="644"/>
      <c r="AJ16" s="645"/>
      <c r="AK16" s="643" t="s">
        <v>479</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481</v>
      </c>
      <c r="Q17" s="644"/>
      <c r="R17" s="644"/>
      <c r="S17" s="644"/>
      <c r="T17" s="644"/>
      <c r="U17" s="644"/>
      <c r="V17" s="645"/>
      <c r="W17" s="643" t="s">
        <v>479</v>
      </c>
      <c r="X17" s="644"/>
      <c r="Y17" s="644"/>
      <c r="Z17" s="644"/>
      <c r="AA17" s="644"/>
      <c r="AB17" s="644"/>
      <c r="AC17" s="645"/>
      <c r="AD17" s="643" t="s">
        <v>479</v>
      </c>
      <c r="AE17" s="644"/>
      <c r="AF17" s="644"/>
      <c r="AG17" s="644"/>
      <c r="AH17" s="644"/>
      <c r="AI17" s="644"/>
      <c r="AJ17" s="645"/>
      <c r="AK17" s="643" t="s">
        <v>479</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33</v>
      </c>
      <c r="Q18" s="865"/>
      <c r="R18" s="865"/>
      <c r="S18" s="865"/>
      <c r="T18" s="865"/>
      <c r="U18" s="865"/>
      <c r="V18" s="866"/>
      <c r="W18" s="864">
        <f>SUM(W13:AC17)</f>
        <v>36</v>
      </c>
      <c r="X18" s="865"/>
      <c r="Y18" s="865"/>
      <c r="Z18" s="865"/>
      <c r="AA18" s="865"/>
      <c r="AB18" s="865"/>
      <c r="AC18" s="866"/>
      <c r="AD18" s="864">
        <f>SUM(AD13:AJ17)</f>
        <v>34.299999999999997</v>
      </c>
      <c r="AE18" s="865"/>
      <c r="AF18" s="865"/>
      <c r="AG18" s="865"/>
      <c r="AH18" s="865"/>
      <c r="AI18" s="865"/>
      <c r="AJ18" s="866"/>
      <c r="AK18" s="864">
        <f>SUM(AK13:AQ17)</f>
        <v>33</v>
      </c>
      <c r="AL18" s="865"/>
      <c r="AM18" s="865"/>
      <c r="AN18" s="865"/>
      <c r="AO18" s="865"/>
      <c r="AP18" s="865"/>
      <c r="AQ18" s="866"/>
      <c r="AR18" s="864">
        <f>SUM(AR13:AX17)</f>
        <v>34</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18</v>
      </c>
      <c r="Q19" s="644"/>
      <c r="R19" s="644"/>
      <c r="S19" s="644"/>
      <c r="T19" s="644"/>
      <c r="U19" s="644"/>
      <c r="V19" s="645"/>
      <c r="W19" s="643">
        <v>20</v>
      </c>
      <c r="X19" s="644"/>
      <c r="Y19" s="644"/>
      <c r="Z19" s="644"/>
      <c r="AA19" s="644"/>
      <c r="AB19" s="644"/>
      <c r="AC19" s="645"/>
      <c r="AD19" s="643">
        <v>15</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2" t="s">
        <v>10</v>
      </c>
      <c r="H20" s="863"/>
      <c r="I20" s="863"/>
      <c r="J20" s="863"/>
      <c r="K20" s="863"/>
      <c r="L20" s="863"/>
      <c r="M20" s="863"/>
      <c r="N20" s="863"/>
      <c r="O20" s="863"/>
      <c r="P20" s="304">
        <f>IF(P18=0, "-", SUM(P19)/P18)</f>
        <v>0.54545454545454541</v>
      </c>
      <c r="Q20" s="304"/>
      <c r="R20" s="304"/>
      <c r="S20" s="304"/>
      <c r="T20" s="304"/>
      <c r="U20" s="304"/>
      <c r="V20" s="304"/>
      <c r="W20" s="304">
        <f t="shared" ref="W20" si="0">IF(W18=0, "-", SUM(W19)/W18)</f>
        <v>0.55555555555555558</v>
      </c>
      <c r="X20" s="304"/>
      <c r="Y20" s="304"/>
      <c r="Z20" s="304"/>
      <c r="AA20" s="304"/>
      <c r="AB20" s="304"/>
      <c r="AC20" s="304"/>
      <c r="AD20" s="304">
        <f t="shared" ref="AD20" si="1">IF(AD18=0, "-", SUM(AD19)/AD18)</f>
        <v>0.43731778425655982</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5"/>
      <c r="B21" s="836"/>
      <c r="C21" s="836"/>
      <c r="D21" s="836"/>
      <c r="E21" s="836"/>
      <c r="F21" s="932"/>
      <c r="G21" s="302" t="s">
        <v>396</v>
      </c>
      <c r="H21" s="303"/>
      <c r="I21" s="303"/>
      <c r="J21" s="303"/>
      <c r="K21" s="303"/>
      <c r="L21" s="303"/>
      <c r="M21" s="303"/>
      <c r="N21" s="303"/>
      <c r="O21" s="303"/>
      <c r="P21" s="304">
        <f>IF(P19=0, "-", SUM(P19)/SUM(P13,P14))</f>
        <v>0.54545454545454541</v>
      </c>
      <c r="Q21" s="304"/>
      <c r="R21" s="304"/>
      <c r="S21" s="304"/>
      <c r="T21" s="304"/>
      <c r="U21" s="304"/>
      <c r="V21" s="304"/>
      <c r="W21" s="304">
        <f t="shared" ref="W21" si="2">IF(W19=0, "-", SUM(W19)/SUM(W13,W14))</f>
        <v>0.55555555555555558</v>
      </c>
      <c r="X21" s="304"/>
      <c r="Y21" s="304"/>
      <c r="Z21" s="304"/>
      <c r="AA21" s="304"/>
      <c r="AB21" s="304"/>
      <c r="AC21" s="304"/>
      <c r="AD21" s="304">
        <f t="shared" ref="AD21" si="3">IF(AD19=0, "-", SUM(AD19)/SUM(AD13,AD14))</f>
        <v>0.43731778425655982</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0" t="s">
        <v>466</v>
      </c>
      <c r="B22" s="951"/>
      <c r="C22" s="951"/>
      <c r="D22" s="951"/>
      <c r="E22" s="951"/>
      <c r="F22" s="952"/>
      <c r="G22" s="937" t="s">
        <v>376</v>
      </c>
      <c r="H22" s="208"/>
      <c r="I22" s="208"/>
      <c r="J22" s="208"/>
      <c r="K22" s="208"/>
      <c r="L22" s="208"/>
      <c r="M22" s="208"/>
      <c r="N22" s="208"/>
      <c r="O22" s="209"/>
      <c r="P22" s="922" t="s">
        <v>435</v>
      </c>
      <c r="Q22" s="208"/>
      <c r="R22" s="208"/>
      <c r="S22" s="208"/>
      <c r="T22" s="208"/>
      <c r="U22" s="208"/>
      <c r="V22" s="209"/>
      <c r="W22" s="922" t="s">
        <v>431</v>
      </c>
      <c r="X22" s="208"/>
      <c r="Y22" s="208"/>
      <c r="Z22" s="208"/>
      <c r="AA22" s="208"/>
      <c r="AB22" s="208"/>
      <c r="AC22" s="209"/>
      <c r="AD22" s="922" t="s">
        <v>375</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25.5" customHeight="1" x14ac:dyDescent="0.15">
      <c r="A23" s="953"/>
      <c r="B23" s="954"/>
      <c r="C23" s="954"/>
      <c r="D23" s="954"/>
      <c r="E23" s="954"/>
      <c r="F23" s="955"/>
      <c r="G23" s="938" t="s">
        <v>482</v>
      </c>
      <c r="H23" s="939"/>
      <c r="I23" s="939"/>
      <c r="J23" s="939"/>
      <c r="K23" s="939"/>
      <c r="L23" s="939"/>
      <c r="M23" s="939"/>
      <c r="N23" s="939"/>
      <c r="O23" s="940"/>
      <c r="P23" s="905">
        <v>30.2</v>
      </c>
      <c r="Q23" s="906"/>
      <c r="R23" s="906"/>
      <c r="S23" s="906"/>
      <c r="T23" s="906"/>
      <c r="U23" s="906"/>
      <c r="V23" s="923"/>
      <c r="W23" s="905">
        <v>31.8</v>
      </c>
      <c r="X23" s="906"/>
      <c r="Y23" s="906"/>
      <c r="Z23" s="906"/>
      <c r="AA23" s="906"/>
      <c r="AB23" s="906"/>
      <c r="AC23" s="923"/>
      <c r="AD23" s="960" t="s">
        <v>591</v>
      </c>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15">
      <c r="A24" s="953"/>
      <c r="B24" s="954"/>
      <c r="C24" s="954"/>
      <c r="D24" s="954"/>
      <c r="E24" s="954"/>
      <c r="F24" s="955"/>
      <c r="G24" s="941" t="s">
        <v>483</v>
      </c>
      <c r="H24" s="942"/>
      <c r="I24" s="942"/>
      <c r="J24" s="942"/>
      <c r="K24" s="942"/>
      <c r="L24" s="942"/>
      <c r="M24" s="942"/>
      <c r="N24" s="942"/>
      <c r="O24" s="943"/>
      <c r="P24" s="643">
        <v>1.5680000000000001</v>
      </c>
      <c r="Q24" s="644"/>
      <c r="R24" s="644"/>
      <c r="S24" s="644"/>
      <c r="T24" s="644"/>
      <c r="U24" s="644"/>
      <c r="V24" s="645"/>
      <c r="W24" s="643">
        <v>1.8</v>
      </c>
      <c r="X24" s="644"/>
      <c r="Y24" s="644"/>
      <c r="Z24" s="644"/>
      <c r="AA24" s="644"/>
      <c r="AB24" s="644"/>
      <c r="AC24" s="645"/>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x14ac:dyDescent="0.15">
      <c r="A25" s="953"/>
      <c r="B25" s="954"/>
      <c r="C25" s="954"/>
      <c r="D25" s="954"/>
      <c r="E25" s="954"/>
      <c r="F25" s="955"/>
      <c r="G25" s="941" t="s">
        <v>484</v>
      </c>
      <c r="H25" s="942"/>
      <c r="I25" s="942"/>
      <c r="J25" s="942"/>
      <c r="K25" s="942"/>
      <c r="L25" s="942"/>
      <c r="M25" s="942"/>
      <c r="N25" s="942"/>
      <c r="O25" s="943"/>
      <c r="P25" s="643">
        <v>0.46500000000000002</v>
      </c>
      <c r="Q25" s="644"/>
      <c r="R25" s="644"/>
      <c r="S25" s="644"/>
      <c r="T25" s="644"/>
      <c r="U25" s="644"/>
      <c r="V25" s="645"/>
      <c r="W25" s="643">
        <v>0.5</v>
      </c>
      <c r="X25" s="644"/>
      <c r="Y25" s="644"/>
      <c r="Z25" s="644"/>
      <c r="AA25" s="644"/>
      <c r="AB25" s="644"/>
      <c r="AC25" s="645"/>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customHeight="1" x14ac:dyDescent="0.15">
      <c r="A26" s="953"/>
      <c r="B26" s="954"/>
      <c r="C26" s="954"/>
      <c r="D26" s="954"/>
      <c r="E26" s="954"/>
      <c r="F26" s="955"/>
      <c r="G26" s="941" t="s">
        <v>485</v>
      </c>
      <c r="H26" s="942"/>
      <c r="I26" s="942"/>
      <c r="J26" s="942"/>
      <c r="K26" s="942"/>
      <c r="L26" s="942"/>
      <c r="M26" s="942"/>
      <c r="N26" s="942"/>
      <c r="O26" s="943"/>
      <c r="P26" s="643">
        <v>0.245</v>
      </c>
      <c r="Q26" s="644"/>
      <c r="R26" s="644"/>
      <c r="S26" s="644"/>
      <c r="T26" s="644"/>
      <c r="U26" s="644"/>
      <c r="V26" s="645"/>
      <c r="W26" s="643">
        <v>0.2</v>
      </c>
      <c r="X26" s="644"/>
      <c r="Y26" s="644"/>
      <c r="Z26" s="644"/>
      <c r="AA26" s="644"/>
      <c r="AB26" s="644"/>
      <c r="AC26" s="645"/>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hidden="1" customHeight="1" x14ac:dyDescent="0.15">
      <c r="A27" s="953"/>
      <c r="B27" s="954"/>
      <c r="C27" s="954"/>
      <c r="D27" s="954"/>
      <c r="E27" s="954"/>
      <c r="F27" s="955"/>
      <c r="G27" s="941"/>
      <c r="H27" s="942"/>
      <c r="I27" s="942"/>
      <c r="J27" s="942"/>
      <c r="K27" s="942"/>
      <c r="L27" s="942"/>
      <c r="M27" s="942"/>
      <c r="N27" s="942"/>
      <c r="O27" s="943"/>
      <c r="P27" s="643"/>
      <c r="Q27" s="644"/>
      <c r="R27" s="644"/>
      <c r="S27" s="644"/>
      <c r="T27" s="644"/>
      <c r="U27" s="644"/>
      <c r="V27" s="645"/>
      <c r="W27" s="643"/>
      <c r="X27" s="644"/>
      <c r="Y27" s="644"/>
      <c r="Z27" s="644"/>
      <c r="AA27" s="644"/>
      <c r="AB27" s="644"/>
      <c r="AC27" s="645"/>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x14ac:dyDescent="0.15">
      <c r="A28" s="953"/>
      <c r="B28" s="954"/>
      <c r="C28" s="954"/>
      <c r="D28" s="954"/>
      <c r="E28" s="954"/>
      <c r="F28" s="955"/>
      <c r="G28" s="944" t="s">
        <v>380</v>
      </c>
      <c r="H28" s="945"/>
      <c r="I28" s="945"/>
      <c r="J28" s="945"/>
      <c r="K28" s="945"/>
      <c r="L28" s="945"/>
      <c r="M28" s="945"/>
      <c r="N28" s="945"/>
      <c r="O28" s="946"/>
      <c r="P28" s="864">
        <f>P29-SUM(P23:P27)</f>
        <v>0.52199999999999847</v>
      </c>
      <c r="Q28" s="865"/>
      <c r="R28" s="865"/>
      <c r="S28" s="865"/>
      <c r="T28" s="865"/>
      <c r="U28" s="865"/>
      <c r="V28" s="866"/>
      <c r="W28" s="864">
        <f>W29-SUM(W23:W27)</f>
        <v>-0.30000000000000426</v>
      </c>
      <c r="X28" s="865"/>
      <c r="Y28" s="865"/>
      <c r="Z28" s="865"/>
      <c r="AA28" s="865"/>
      <c r="AB28" s="865"/>
      <c r="AC28" s="866"/>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377</v>
      </c>
      <c r="H29" s="948"/>
      <c r="I29" s="948"/>
      <c r="J29" s="948"/>
      <c r="K29" s="948"/>
      <c r="L29" s="948"/>
      <c r="M29" s="948"/>
      <c r="N29" s="948"/>
      <c r="O29" s="949"/>
      <c r="P29" s="643">
        <f>AK13</f>
        <v>33</v>
      </c>
      <c r="Q29" s="644"/>
      <c r="R29" s="644"/>
      <c r="S29" s="644"/>
      <c r="T29" s="644"/>
      <c r="U29" s="644"/>
      <c r="V29" s="645"/>
      <c r="W29" s="919">
        <f>AR13</f>
        <v>34</v>
      </c>
      <c r="X29" s="920"/>
      <c r="Y29" s="920"/>
      <c r="Z29" s="920"/>
      <c r="AA29" s="920"/>
      <c r="AB29" s="920"/>
      <c r="AC29" s="92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47" t="s">
        <v>392</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450</v>
      </c>
      <c r="AF30" s="845"/>
      <c r="AG30" s="845"/>
      <c r="AH30" s="846"/>
      <c r="AI30" s="844" t="s">
        <v>447</v>
      </c>
      <c r="AJ30" s="845"/>
      <c r="AK30" s="845"/>
      <c r="AL30" s="846"/>
      <c r="AM30" s="901" t="s">
        <v>442</v>
      </c>
      <c r="AN30" s="901"/>
      <c r="AO30" s="901"/>
      <c r="AP30" s="844"/>
      <c r="AQ30" s="753" t="s">
        <v>306</v>
      </c>
      <c r="AR30" s="754"/>
      <c r="AS30" s="754"/>
      <c r="AT30" s="755"/>
      <c r="AU30" s="760" t="s">
        <v>252</v>
      </c>
      <c r="AV30" s="760"/>
      <c r="AW30" s="760"/>
      <c r="AX30" s="902"/>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c r="AR31" s="186"/>
      <c r="AS31" s="119" t="s">
        <v>307</v>
      </c>
      <c r="AT31" s="120"/>
      <c r="AU31" s="185"/>
      <c r="AV31" s="185"/>
      <c r="AW31" s="384" t="s">
        <v>296</v>
      </c>
      <c r="AX31" s="385"/>
    </row>
    <row r="32" spans="1:50" ht="28.5" customHeight="1" x14ac:dyDescent="0.15">
      <c r="A32" s="389"/>
      <c r="B32" s="387"/>
      <c r="C32" s="387"/>
      <c r="D32" s="387"/>
      <c r="E32" s="387"/>
      <c r="F32" s="388"/>
      <c r="G32" s="550" t="s">
        <v>583</v>
      </c>
      <c r="H32" s="551"/>
      <c r="I32" s="551"/>
      <c r="J32" s="551"/>
      <c r="K32" s="551"/>
      <c r="L32" s="551"/>
      <c r="M32" s="551"/>
      <c r="N32" s="551"/>
      <c r="O32" s="552"/>
      <c r="P32" s="111" t="s">
        <v>584</v>
      </c>
      <c r="Q32" s="91"/>
      <c r="R32" s="91"/>
      <c r="S32" s="91"/>
      <c r="T32" s="91"/>
      <c r="U32" s="91"/>
      <c r="V32" s="91"/>
      <c r="W32" s="91"/>
      <c r="X32" s="92"/>
      <c r="Y32" s="457" t="s">
        <v>12</v>
      </c>
      <c r="Z32" s="517"/>
      <c r="AA32" s="518"/>
      <c r="AB32" s="447" t="s">
        <v>511</v>
      </c>
      <c r="AC32" s="447"/>
      <c r="AD32" s="447"/>
      <c r="AE32" s="204">
        <v>47.5</v>
      </c>
      <c r="AF32" s="205"/>
      <c r="AG32" s="205"/>
      <c r="AH32" s="205"/>
      <c r="AI32" s="204">
        <v>48.2</v>
      </c>
      <c r="AJ32" s="205"/>
      <c r="AK32" s="205"/>
      <c r="AL32" s="205"/>
      <c r="AM32" s="204">
        <v>48.8</v>
      </c>
      <c r="AN32" s="205"/>
      <c r="AO32" s="205"/>
      <c r="AP32" s="205"/>
      <c r="AQ32" s="326" t="s">
        <v>549</v>
      </c>
      <c r="AR32" s="193"/>
      <c r="AS32" s="193"/>
      <c r="AT32" s="327"/>
      <c r="AU32" s="205" t="s">
        <v>486</v>
      </c>
      <c r="AV32" s="205"/>
      <c r="AW32" s="205"/>
      <c r="AX32" s="207"/>
    </row>
    <row r="33" spans="1:50" ht="28.5" customHeight="1" x14ac:dyDescent="0.15">
      <c r="A33" s="390"/>
      <c r="B33" s="391"/>
      <c r="C33" s="391"/>
      <c r="D33" s="391"/>
      <c r="E33" s="391"/>
      <c r="F33" s="392"/>
      <c r="G33" s="553"/>
      <c r="H33" s="554"/>
      <c r="I33" s="554"/>
      <c r="J33" s="554"/>
      <c r="K33" s="554"/>
      <c r="L33" s="554"/>
      <c r="M33" s="554"/>
      <c r="N33" s="554"/>
      <c r="O33" s="555"/>
      <c r="P33" s="153"/>
      <c r="Q33" s="94"/>
      <c r="R33" s="94"/>
      <c r="S33" s="94"/>
      <c r="T33" s="94"/>
      <c r="U33" s="94"/>
      <c r="V33" s="94"/>
      <c r="W33" s="94"/>
      <c r="X33" s="95"/>
      <c r="Y33" s="401" t="s">
        <v>53</v>
      </c>
      <c r="Z33" s="402"/>
      <c r="AA33" s="403"/>
      <c r="AB33" s="509" t="s">
        <v>512</v>
      </c>
      <c r="AC33" s="509"/>
      <c r="AD33" s="509"/>
      <c r="AE33" s="204">
        <v>47.3</v>
      </c>
      <c r="AF33" s="205"/>
      <c r="AG33" s="205"/>
      <c r="AH33" s="205"/>
      <c r="AI33" s="204">
        <v>47.5</v>
      </c>
      <c r="AJ33" s="205"/>
      <c r="AK33" s="205"/>
      <c r="AL33" s="205"/>
      <c r="AM33" s="204">
        <v>48.2</v>
      </c>
      <c r="AN33" s="205"/>
      <c r="AO33" s="205"/>
      <c r="AP33" s="205"/>
      <c r="AQ33" s="326" t="s">
        <v>530</v>
      </c>
      <c r="AR33" s="193"/>
      <c r="AS33" s="193"/>
      <c r="AT33" s="327"/>
      <c r="AU33" s="205" t="s">
        <v>486</v>
      </c>
      <c r="AV33" s="205"/>
      <c r="AW33" s="205"/>
      <c r="AX33" s="207"/>
    </row>
    <row r="34" spans="1:50" ht="28.5" customHeight="1" x14ac:dyDescent="0.15">
      <c r="A34" s="389"/>
      <c r="B34" s="387"/>
      <c r="C34" s="387"/>
      <c r="D34" s="387"/>
      <c r="E34" s="387"/>
      <c r="F34" s="388"/>
      <c r="G34" s="556"/>
      <c r="H34" s="557"/>
      <c r="I34" s="557"/>
      <c r="J34" s="557"/>
      <c r="K34" s="557"/>
      <c r="L34" s="557"/>
      <c r="M34" s="557"/>
      <c r="N34" s="557"/>
      <c r="O34" s="558"/>
      <c r="P34" s="113"/>
      <c r="Q34" s="97"/>
      <c r="R34" s="97"/>
      <c r="S34" s="97"/>
      <c r="T34" s="97"/>
      <c r="U34" s="97"/>
      <c r="V34" s="97"/>
      <c r="W34" s="97"/>
      <c r="X34" s="98"/>
      <c r="Y34" s="401" t="s">
        <v>13</v>
      </c>
      <c r="Z34" s="402"/>
      <c r="AA34" s="403"/>
      <c r="AB34" s="542" t="s">
        <v>297</v>
      </c>
      <c r="AC34" s="542"/>
      <c r="AD34" s="542"/>
      <c r="AE34" s="204">
        <v>100.4</v>
      </c>
      <c r="AF34" s="205"/>
      <c r="AG34" s="205"/>
      <c r="AH34" s="205"/>
      <c r="AI34" s="204">
        <v>101.473</v>
      </c>
      <c r="AJ34" s="205"/>
      <c r="AK34" s="205"/>
      <c r="AL34" s="205"/>
      <c r="AM34" s="204">
        <v>101.2</v>
      </c>
      <c r="AN34" s="205"/>
      <c r="AO34" s="205"/>
      <c r="AP34" s="205"/>
      <c r="AQ34" s="326" t="s">
        <v>530</v>
      </c>
      <c r="AR34" s="193"/>
      <c r="AS34" s="193"/>
      <c r="AT34" s="327"/>
      <c r="AU34" s="205" t="s">
        <v>486</v>
      </c>
      <c r="AV34" s="205"/>
      <c r="AW34" s="205"/>
      <c r="AX34" s="207"/>
    </row>
    <row r="35" spans="1:50" ht="23.25" customHeight="1" x14ac:dyDescent="0.15">
      <c r="A35" s="212" t="s">
        <v>419</v>
      </c>
      <c r="B35" s="213"/>
      <c r="C35" s="213"/>
      <c r="D35" s="213"/>
      <c r="E35" s="213"/>
      <c r="F35" s="214"/>
      <c r="G35" s="218" t="s">
        <v>548</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756" t="s">
        <v>392</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450</v>
      </c>
      <c r="AF37" s="231"/>
      <c r="AG37" s="231"/>
      <c r="AH37" s="232"/>
      <c r="AI37" s="230" t="s">
        <v>447</v>
      </c>
      <c r="AJ37" s="231"/>
      <c r="AK37" s="231"/>
      <c r="AL37" s="232"/>
      <c r="AM37" s="236" t="s">
        <v>442</v>
      </c>
      <c r="AN37" s="236"/>
      <c r="AO37" s="236"/>
      <c r="AP37" s="230"/>
      <c r="AQ37" s="137" t="s">
        <v>306</v>
      </c>
      <c r="AR37" s="138"/>
      <c r="AS37" s="138"/>
      <c r="AT37" s="139"/>
      <c r="AU37" s="397" t="s">
        <v>252</v>
      </c>
      <c r="AV37" s="397"/>
      <c r="AW37" s="397"/>
      <c r="AX37" s="896"/>
    </row>
    <row r="38" spans="1:50" ht="18.75"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v>31</v>
      </c>
      <c r="AR38" s="186"/>
      <c r="AS38" s="119" t="s">
        <v>307</v>
      </c>
      <c r="AT38" s="120"/>
      <c r="AU38" s="185" t="s">
        <v>488</v>
      </c>
      <c r="AV38" s="185"/>
      <c r="AW38" s="384" t="s">
        <v>296</v>
      </c>
      <c r="AX38" s="385"/>
    </row>
    <row r="39" spans="1:50" ht="23.25" customHeight="1" x14ac:dyDescent="0.15">
      <c r="A39" s="389"/>
      <c r="B39" s="387"/>
      <c r="C39" s="387"/>
      <c r="D39" s="387"/>
      <c r="E39" s="387"/>
      <c r="F39" s="388"/>
      <c r="G39" s="550" t="s">
        <v>574</v>
      </c>
      <c r="H39" s="551"/>
      <c r="I39" s="551"/>
      <c r="J39" s="551"/>
      <c r="K39" s="551"/>
      <c r="L39" s="551"/>
      <c r="M39" s="551"/>
      <c r="N39" s="551"/>
      <c r="O39" s="552"/>
      <c r="P39" s="91" t="s">
        <v>585</v>
      </c>
      <c r="Q39" s="91"/>
      <c r="R39" s="91"/>
      <c r="S39" s="91"/>
      <c r="T39" s="91"/>
      <c r="U39" s="91"/>
      <c r="V39" s="91"/>
      <c r="W39" s="91"/>
      <c r="X39" s="92"/>
      <c r="Y39" s="457" t="s">
        <v>12</v>
      </c>
      <c r="Z39" s="517"/>
      <c r="AA39" s="518"/>
      <c r="AB39" s="447" t="s">
        <v>14</v>
      </c>
      <c r="AC39" s="447"/>
      <c r="AD39" s="447"/>
      <c r="AE39" s="204">
        <v>102.9</v>
      </c>
      <c r="AF39" s="205"/>
      <c r="AG39" s="205"/>
      <c r="AH39" s="205"/>
      <c r="AI39" s="204">
        <v>102.13</v>
      </c>
      <c r="AJ39" s="205"/>
      <c r="AK39" s="205"/>
      <c r="AL39" s="205"/>
      <c r="AM39" s="204">
        <v>102.9</v>
      </c>
      <c r="AN39" s="205"/>
      <c r="AO39" s="205"/>
      <c r="AP39" s="205"/>
      <c r="AQ39" s="326" t="s">
        <v>488</v>
      </c>
      <c r="AR39" s="193"/>
      <c r="AS39" s="193"/>
      <c r="AT39" s="327"/>
      <c r="AU39" s="205" t="s">
        <v>488</v>
      </c>
      <c r="AV39" s="205"/>
      <c r="AW39" s="205"/>
      <c r="AX39" s="207"/>
    </row>
    <row r="40" spans="1:50" ht="23.25"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t="s">
        <v>14</v>
      </c>
      <c r="AC40" s="509"/>
      <c r="AD40" s="509"/>
      <c r="AE40" s="204">
        <v>102.2</v>
      </c>
      <c r="AF40" s="205"/>
      <c r="AG40" s="205"/>
      <c r="AH40" s="205"/>
      <c r="AI40" s="204">
        <v>102.12</v>
      </c>
      <c r="AJ40" s="205"/>
      <c r="AK40" s="205"/>
      <c r="AL40" s="205"/>
      <c r="AM40" s="204">
        <v>101.3</v>
      </c>
      <c r="AN40" s="205"/>
      <c r="AO40" s="205"/>
      <c r="AP40" s="205"/>
      <c r="AQ40" s="326" t="s">
        <v>556</v>
      </c>
      <c r="AR40" s="193"/>
      <c r="AS40" s="193"/>
      <c r="AT40" s="327"/>
      <c r="AU40" s="205" t="s">
        <v>488</v>
      </c>
      <c r="AV40" s="205"/>
      <c r="AW40" s="205"/>
      <c r="AX40" s="207"/>
    </row>
    <row r="41" spans="1:50" ht="23.25"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v>100.7</v>
      </c>
      <c r="AF41" s="205"/>
      <c r="AG41" s="205"/>
      <c r="AH41" s="205"/>
      <c r="AI41" s="204">
        <v>100</v>
      </c>
      <c r="AJ41" s="205"/>
      <c r="AK41" s="205"/>
      <c r="AL41" s="205"/>
      <c r="AM41" s="204">
        <v>101.6</v>
      </c>
      <c r="AN41" s="205"/>
      <c r="AO41" s="205"/>
      <c r="AP41" s="205"/>
      <c r="AQ41" s="326" t="s">
        <v>488</v>
      </c>
      <c r="AR41" s="193"/>
      <c r="AS41" s="193"/>
      <c r="AT41" s="327"/>
      <c r="AU41" s="205" t="s">
        <v>488</v>
      </c>
      <c r="AV41" s="205"/>
      <c r="AW41" s="205"/>
      <c r="AX41" s="207"/>
    </row>
    <row r="42" spans="1:50" ht="23.25" customHeight="1" x14ac:dyDescent="0.15">
      <c r="A42" s="212" t="s">
        <v>419</v>
      </c>
      <c r="B42" s="213"/>
      <c r="C42" s="213"/>
      <c r="D42" s="213"/>
      <c r="E42" s="213"/>
      <c r="F42" s="214"/>
      <c r="G42" s="218" t="s">
        <v>487</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8.5" customHeight="1" thickBot="1" x14ac:dyDescent="0.2">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6" t="s">
        <v>392</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450</v>
      </c>
      <c r="AF44" s="231"/>
      <c r="AG44" s="231"/>
      <c r="AH44" s="232"/>
      <c r="AI44" s="230" t="s">
        <v>447</v>
      </c>
      <c r="AJ44" s="231"/>
      <c r="AK44" s="231"/>
      <c r="AL44" s="232"/>
      <c r="AM44" s="236" t="s">
        <v>442</v>
      </c>
      <c r="AN44" s="236"/>
      <c r="AO44" s="236"/>
      <c r="AP44" s="230"/>
      <c r="AQ44" s="137" t="s">
        <v>306</v>
      </c>
      <c r="AR44" s="138"/>
      <c r="AS44" s="138"/>
      <c r="AT44" s="139"/>
      <c r="AU44" s="397" t="s">
        <v>252</v>
      </c>
      <c r="AV44" s="397"/>
      <c r="AW44" s="397"/>
      <c r="AX44" s="896"/>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419</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392</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450</v>
      </c>
      <c r="AF51" s="231"/>
      <c r="AG51" s="231"/>
      <c r="AH51" s="232"/>
      <c r="AI51" s="230" t="s">
        <v>447</v>
      </c>
      <c r="AJ51" s="231"/>
      <c r="AK51" s="231"/>
      <c r="AL51" s="232"/>
      <c r="AM51" s="236" t="s">
        <v>443</v>
      </c>
      <c r="AN51" s="236"/>
      <c r="AO51" s="236"/>
      <c r="AP51" s="230"/>
      <c r="AQ51" s="137" t="s">
        <v>306</v>
      </c>
      <c r="AR51" s="138"/>
      <c r="AS51" s="138"/>
      <c r="AT51" s="139"/>
      <c r="AU51" s="910" t="s">
        <v>252</v>
      </c>
      <c r="AV51" s="910"/>
      <c r="AW51" s="910"/>
      <c r="AX51" s="911"/>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419</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392</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451</v>
      </c>
      <c r="AF58" s="231"/>
      <c r="AG58" s="231"/>
      <c r="AH58" s="232"/>
      <c r="AI58" s="230" t="s">
        <v>447</v>
      </c>
      <c r="AJ58" s="231"/>
      <c r="AK58" s="231"/>
      <c r="AL58" s="232"/>
      <c r="AM58" s="236" t="s">
        <v>442</v>
      </c>
      <c r="AN58" s="236"/>
      <c r="AO58" s="236"/>
      <c r="AP58" s="230"/>
      <c r="AQ58" s="137" t="s">
        <v>306</v>
      </c>
      <c r="AR58" s="138"/>
      <c r="AS58" s="138"/>
      <c r="AT58" s="139"/>
      <c r="AU58" s="910" t="s">
        <v>252</v>
      </c>
      <c r="AV58" s="910"/>
      <c r="AW58" s="910"/>
      <c r="AX58" s="911"/>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419</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393</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388</v>
      </c>
      <c r="X65" s="474"/>
      <c r="Y65" s="477"/>
      <c r="Z65" s="477"/>
      <c r="AA65" s="478"/>
      <c r="AB65" s="224" t="s">
        <v>11</v>
      </c>
      <c r="AC65" s="225"/>
      <c r="AD65" s="226"/>
      <c r="AE65" s="230" t="s">
        <v>450</v>
      </c>
      <c r="AF65" s="231"/>
      <c r="AG65" s="231"/>
      <c r="AH65" s="232"/>
      <c r="AI65" s="230" t="s">
        <v>447</v>
      </c>
      <c r="AJ65" s="231"/>
      <c r="AK65" s="231"/>
      <c r="AL65" s="232"/>
      <c r="AM65" s="236" t="s">
        <v>442</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391</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409</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409</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410</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397</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408</v>
      </c>
      <c r="X70" s="297"/>
      <c r="Y70" s="256" t="s">
        <v>12</v>
      </c>
      <c r="Z70" s="256"/>
      <c r="AA70" s="257"/>
      <c r="AB70" s="258" t="s">
        <v>409</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409</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410</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393</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450</v>
      </c>
      <c r="AF73" s="231"/>
      <c r="AG73" s="231"/>
      <c r="AH73" s="232"/>
      <c r="AI73" s="230" t="s">
        <v>447</v>
      </c>
      <c r="AJ73" s="231"/>
      <c r="AK73" s="231"/>
      <c r="AL73" s="232"/>
      <c r="AM73" s="236" t="s">
        <v>442</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x14ac:dyDescent="0.15">
      <c r="A78" s="321" t="s">
        <v>422</v>
      </c>
      <c r="B78" s="322"/>
      <c r="C78" s="322"/>
      <c r="D78" s="322"/>
      <c r="E78" s="319" t="s">
        <v>370</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387</v>
      </c>
      <c r="AP79" s="265"/>
      <c r="AQ79" s="265"/>
      <c r="AR79" s="67" t="s">
        <v>385</v>
      </c>
      <c r="AS79" s="264"/>
      <c r="AT79" s="265"/>
      <c r="AU79" s="265"/>
      <c r="AV79" s="265"/>
      <c r="AW79" s="265"/>
      <c r="AX79" s="933"/>
    </row>
    <row r="80" spans="1:50" ht="18.75" hidden="1" customHeight="1" x14ac:dyDescent="0.15">
      <c r="A80" s="850" t="s">
        <v>265</v>
      </c>
      <c r="B80" s="510" t="s">
        <v>384</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467</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450</v>
      </c>
      <c r="AF85" s="231"/>
      <c r="AG85" s="231"/>
      <c r="AH85" s="232"/>
      <c r="AI85" s="230" t="s">
        <v>447</v>
      </c>
      <c r="AJ85" s="231"/>
      <c r="AK85" s="231"/>
      <c r="AL85" s="232"/>
      <c r="AM85" s="236" t="s">
        <v>442</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450</v>
      </c>
      <c r="AF90" s="231"/>
      <c r="AG90" s="231"/>
      <c r="AH90" s="232"/>
      <c r="AI90" s="230" t="s">
        <v>447</v>
      </c>
      <c r="AJ90" s="231"/>
      <c r="AK90" s="231"/>
      <c r="AL90" s="232"/>
      <c r="AM90" s="236" t="s">
        <v>442</v>
      </c>
      <c r="AN90" s="236"/>
      <c r="AO90" s="236"/>
      <c r="AP90" s="230"/>
      <c r="AQ90" s="145" t="s">
        <v>306</v>
      </c>
      <c r="AR90" s="116"/>
      <c r="AS90" s="116"/>
      <c r="AT90" s="117"/>
      <c r="AU90" s="519" t="s">
        <v>252</v>
      </c>
      <c r="AV90" s="519"/>
      <c r="AW90" s="519"/>
      <c r="AX90" s="520"/>
    </row>
    <row r="91" spans="1:60" ht="18.75" hidden="1" customHeight="1" x14ac:dyDescent="0.15">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450</v>
      </c>
      <c r="AF95" s="231"/>
      <c r="AG95" s="231"/>
      <c r="AH95" s="232"/>
      <c r="AI95" s="230" t="s">
        <v>447</v>
      </c>
      <c r="AJ95" s="231"/>
      <c r="AK95" s="231"/>
      <c r="AL95" s="232"/>
      <c r="AM95" s="236" t="s">
        <v>442</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394</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450</v>
      </c>
      <c r="AF100" s="526"/>
      <c r="AG100" s="526"/>
      <c r="AH100" s="527"/>
      <c r="AI100" s="525" t="s">
        <v>447</v>
      </c>
      <c r="AJ100" s="526"/>
      <c r="AK100" s="526"/>
      <c r="AL100" s="527"/>
      <c r="AM100" s="525" t="s">
        <v>443</v>
      </c>
      <c r="AN100" s="526"/>
      <c r="AO100" s="526"/>
      <c r="AP100" s="527"/>
      <c r="AQ100" s="306" t="s">
        <v>436</v>
      </c>
      <c r="AR100" s="307"/>
      <c r="AS100" s="307"/>
      <c r="AT100" s="308"/>
      <c r="AU100" s="306" t="s">
        <v>433</v>
      </c>
      <c r="AV100" s="307"/>
      <c r="AW100" s="307"/>
      <c r="AX100" s="309"/>
    </row>
    <row r="101" spans="1:60" ht="53.25" customHeight="1" x14ac:dyDescent="0.15">
      <c r="A101" s="408"/>
      <c r="B101" s="409"/>
      <c r="C101" s="409"/>
      <c r="D101" s="409"/>
      <c r="E101" s="409"/>
      <c r="F101" s="410"/>
      <c r="G101" s="91" t="s">
        <v>571</v>
      </c>
      <c r="H101" s="91"/>
      <c r="I101" s="91"/>
      <c r="J101" s="91"/>
      <c r="K101" s="91"/>
      <c r="L101" s="91"/>
      <c r="M101" s="91"/>
      <c r="N101" s="91"/>
      <c r="O101" s="91"/>
      <c r="P101" s="91"/>
      <c r="Q101" s="91"/>
      <c r="R101" s="91"/>
      <c r="S101" s="91"/>
      <c r="T101" s="91"/>
      <c r="U101" s="91"/>
      <c r="V101" s="91"/>
      <c r="W101" s="91"/>
      <c r="X101" s="92"/>
      <c r="Y101" s="528" t="s">
        <v>54</v>
      </c>
      <c r="Z101" s="529"/>
      <c r="AA101" s="530"/>
      <c r="AB101" s="447" t="s">
        <v>513</v>
      </c>
      <c r="AC101" s="447"/>
      <c r="AD101" s="447"/>
      <c r="AE101" s="204">
        <v>1</v>
      </c>
      <c r="AF101" s="205"/>
      <c r="AG101" s="205"/>
      <c r="AH101" s="206"/>
      <c r="AI101" s="204">
        <v>1</v>
      </c>
      <c r="AJ101" s="205"/>
      <c r="AK101" s="205"/>
      <c r="AL101" s="206"/>
      <c r="AM101" s="204">
        <v>1</v>
      </c>
      <c r="AN101" s="205"/>
      <c r="AO101" s="205"/>
      <c r="AP101" s="206"/>
      <c r="AQ101" s="204">
        <v>1</v>
      </c>
      <c r="AR101" s="205"/>
      <c r="AS101" s="205"/>
      <c r="AT101" s="206"/>
      <c r="AU101" s="204" t="s">
        <v>514</v>
      </c>
      <c r="AV101" s="205"/>
      <c r="AW101" s="205"/>
      <c r="AX101" s="206"/>
    </row>
    <row r="102" spans="1:60" ht="5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513</v>
      </c>
      <c r="AC102" s="447"/>
      <c r="AD102" s="447"/>
      <c r="AE102" s="404">
        <v>1</v>
      </c>
      <c r="AF102" s="404"/>
      <c r="AG102" s="404"/>
      <c r="AH102" s="404"/>
      <c r="AI102" s="404">
        <v>1</v>
      </c>
      <c r="AJ102" s="404"/>
      <c r="AK102" s="404"/>
      <c r="AL102" s="404"/>
      <c r="AM102" s="404">
        <v>1</v>
      </c>
      <c r="AN102" s="404"/>
      <c r="AO102" s="404"/>
      <c r="AP102" s="404"/>
      <c r="AQ102" s="259">
        <v>1</v>
      </c>
      <c r="AR102" s="260"/>
      <c r="AS102" s="260"/>
      <c r="AT102" s="305"/>
      <c r="AU102" s="259" t="s">
        <v>514</v>
      </c>
      <c r="AV102" s="260"/>
      <c r="AW102" s="260"/>
      <c r="AX102" s="305"/>
    </row>
    <row r="103" spans="1:60" ht="31.5" customHeight="1" x14ac:dyDescent="0.15">
      <c r="A103" s="405" t="s">
        <v>394</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450</v>
      </c>
      <c r="AF103" s="402"/>
      <c r="AG103" s="402"/>
      <c r="AH103" s="403"/>
      <c r="AI103" s="401" t="s">
        <v>447</v>
      </c>
      <c r="AJ103" s="402"/>
      <c r="AK103" s="402"/>
      <c r="AL103" s="403"/>
      <c r="AM103" s="401" t="s">
        <v>443</v>
      </c>
      <c r="AN103" s="402"/>
      <c r="AO103" s="402"/>
      <c r="AP103" s="403"/>
      <c r="AQ103" s="270" t="s">
        <v>436</v>
      </c>
      <c r="AR103" s="271"/>
      <c r="AS103" s="271"/>
      <c r="AT103" s="310"/>
      <c r="AU103" s="270" t="s">
        <v>433</v>
      </c>
      <c r="AV103" s="271"/>
      <c r="AW103" s="271"/>
      <c r="AX103" s="272"/>
    </row>
    <row r="104" spans="1:60" ht="53.25" customHeight="1" x14ac:dyDescent="0.15">
      <c r="A104" s="408"/>
      <c r="B104" s="409"/>
      <c r="C104" s="409"/>
      <c r="D104" s="409"/>
      <c r="E104" s="409"/>
      <c r="F104" s="410"/>
      <c r="G104" s="91" t="s">
        <v>559</v>
      </c>
      <c r="H104" s="91"/>
      <c r="I104" s="91"/>
      <c r="J104" s="91"/>
      <c r="K104" s="91"/>
      <c r="L104" s="91"/>
      <c r="M104" s="91"/>
      <c r="N104" s="91"/>
      <c r="O104" s="91"/>
      <c r="P104" s="91"/>
      <c r="Q104" s="91"/>
      <c r="R104" s="91"/>
      <c r="S104" s="91"/>
      <c r="T104" s="91"/>
      <c r="U104" s="91"/>
      <c r="V104" s="91"/>
      <c r="W104" s="91"/>
      <c r="X104" s="92"/>
      <c r="Y104" s="451" t="s">
        <v>54</v>
      </c>
      <c r="Z104" s="452"/>
      <c r="AA104" s="453"/>
      <c r="AB104" s="531" t="s">
        <v>489</v>
      </c>
      <c r="AC104" s="532"/>
      <c r="AD104" s="533"/>
      <c r="AE104" s="204">
        <v>1</v>
      </c>
      <c r="AF104" s="205"/>
      <c r="AG104" s="205"/>
      <c r="AH104" s="206"/>
      <c r="AI104" s="204">
        <v>1</v>
      </c>
      <c r="AJ104" s="205"/>
      <c r="AK104" s="205"/>
      <c r="AL104" s="206"/>
      <c r="AM104" s="204">
        <v>0</v>
      </c>
      <c r="AN104" s="205"/>
      <c r="AO104" s="205"/>
      <c r="AP104" s="206"/>
      <c r="AQ104" s="204" t="s">
        <v>488</v>
      </c>
      <c r="AR104" s="205"/>
      <c r="AS104" s="205"/>
      <c r="AT104" s="206"/>
      <c r="AU104" s="204" t="s">
        <v>488</v>
      </c>
      <c r="AV104" s="205"/>
      <c r="AW104" s="205"/>
      <c r="AX104" s="206"/>
    </row>
    <row r="105" spans="1:60" ht="53.25"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t="s">
        <v>488</v>
      </c>
      <c r="AC105" s="455"/>
      <c r="AD105" s="456"/>
      <c r="AE105" s="404" t="s">
        <v>488</v>
      </c>
      <c r="AF105" s="404"/>
      <c r="AG105" s="404"/>
      <c r="AH105" s="404"/>
      <c r="AI105" s="404" t="s">
        <v>488</v>
      </c>
      <c r="AJ105" s="404"/>
      <c r="AK105" s="404"/>
      <c r="AL105" s="404"/>
      <c r="AM105" s="404" t="s">
        <v>488</v>
      </c>
      <c r="AN105" s="404"/>
      <c r="AO105" s="404"/>
      <c r="AP105" s="404"/>
      <c r="AQ105" s="204" t="s">
        <v>490</v>
      </c>
      <c r="AR105" s="205"/>
      <c r="AS105" s="205"/>
      <c r="AT105" s="206"/>
      <c r="AU105" s="259" t="s">
        <v>488</v>
      </c>
      <c r="AV105" s="260"/>
      <c r="AW105" s="260"/>
      <c r="AX105" s="305"/>
    </row>
    <row r="106" spans="1:60" ht="31.5" hidden="1" customHeight="1" x14ac:dyDescent="0.15">
      <c r="A106" s="405" t="s">
        <v>394</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450</v>
      </c>
      <c r="AF106" s="402"/>
      <c r="AG106" s="402"/>
      <c r="AH106" s="403"/>
      <c r="AI106" s="401" t="s">
        <v>447</v>
      </c>
      <c r="AJ106" s="402"/>
      <c r="AK106" s="402"/>
      <c r="AL106" s="403"/>
      <c r="AM106" s="401" t="s">
        <v>442</v>
      </c>
      <c r="AN106" s="402"/>
      <c r="AO106" s="402"/>
      <c r="AP106" s="403"/>
      <c r="AQ106" s="270" t="s">
        <v>436</v>
      </c>
      <c r="AR106" s="271"/>
      <c r="AS106" s="271"/>
      <c r="AT106" s="310"/>
      <c r="AU106" s="270" t="s">
        <v>433</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394</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450</v>
      </c>
      <c r="AF109" s="402"/>
      <c r="AG109" s="402"/>
      <c r="AH109" s="403"/>
      <c r="AI109" s="401" t="s">
        <v>447</v>
      </c>
      <c r="AJ109" s="402"/>
      <c r="AK109" s="402"/>
      <c r="AL109" s="403"/>
      <c r="AM109" s="401" t="s">
        <v>443</v>
      </c>
      <c r="AN109" s="402"/>
      <c r="AO109" s="402"/>
      <c r="AP109" s="403"/>
      <c r="AQ109" s="270" t="s">
        <v>436</v>
      </c>
      <c r="AR109" s="271"/>
      <c r="AS109" s="271"/>
      <c r="AT109" s="310"/>
      <c r="AU109" s="270" t="s">
        <v>433</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394</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450</v>
      </c>
      <c r="AF112" s="402"/>
      <c r="AG112" s="402"/>
      <c r="AH112" s="403"/>
      <c r="AI112" s="401" t="s">
        <v>447</v>
      </c>
      <c r="AJ112" s="402"/>
      <c r="AK112" s="402"/>
      <c r="AL112" s="403"/>
      <c r="AM112" s="401" t="s">
        <v>442</v>
      </c>
      <c r="AN112" s="402"/>
      <c r="AO112" s="402"/>
      <c r="AP112" s="403"/>
      <c r="AQ112" s="270" t="s">
        <v>436</v>
      </c>
      <c r="AR112" s="271"/>
      <c r="AS112" s="271"/>
      <c r="AT112" s="310"/>
      <c r="AU112" s="270" t="s">
        <v>433</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hidden="1"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450</v>
      </c>
      <c r="AF115" s="402"/>
      <c r="AG115" s="402"/>
      <c r="AH115" s="403"/>
      <c r="AI115" s="401" t="s">
        <v>447</v>
      </c>
      <c r="AJ115" s="402"/>
      <c r="AK115" s="402"/>
      <c r="AL115" s="403"/>
      <c r="AM115" s="401" t="s">
        <v>442</v>
      </c>
      <c r="AN115" s="402"/>
      <c r="AO115" s="402"/>
      <c r="AP115" s="403"/>
      <c r="AQ115" s="577" t="s">
        <v>437</v>
      </c>
      <c r="AR115" s="578"/>
      <c r="AS115" s="578"/>
      <c r="AT115" s="578"/>
      <c r="AU115" s="578"/>
      <c r="AV115" s="578"/>
      <c r="AW115" s="578"/>
      <c r="AX115" s="579"/>
    </row>
    <row r="116" spans="1:50" ht="23.25" hidden="1" customHeight="1" x14ac:dyDescent="0.15">
      <c r="A116" s="425"/>
      <c r="B116" s="426"/>
      <c r="C116" s="426"/>
      <c r="D116" s="426"/>
      <c r="E116" s="426"/>
      <c r="F116" s="427"/>
      <c r="G116" s="379" t="s">
        <v>426</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c r="AC116" s="449"/>
      <c r="AD116" s="450"/>
      <c r="AE116" s="404"/>
      <c r="AF116" s="404"/>
      <c r="AG116" s="404"/>
      <c r="AH116" s="404"/>
      <c r="AI116" s="404"/>
      <c r="AJ116" s="404"/>
      <c r="AK116" s="404"/>
      <c r="AL116" s="404"/>
      <c r="AM116" s="404"/>
      <c r="AN116" s="404"/>
      <c r="AO116" s="404"/>
      <c r="AP116" s="404"/>
      <c r="AQ116" s="204"/>
      <c r="AR116" s="205"/>
      <c r="AS116" s="205"/>
      <c r="AT116" s="205"/>
      <c r="AU116" s="205"/>
      <c r="AV116" s="205"/>
      <c r="AW116" s="205"/>
      <c r="AX116" s="207"/>
    </row>
    <row r="117" spans="1:50" ht="46.5" hidden="1" customHeight="1" x14ac:dyDescent="0.15">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400</v>
      </c>
      <c r="AC117" s="459"/>
      <c r="AD117" s="460"/>
      <c r="AE117" s="537"/>
      <c r="AF117" s="537"/>
      <c r="AG117" s="537"/>
      <c r="AH117" s="537"/>
      <c r="AI117" s="537"/>
      <c r="AJ117" s="537"/>
      <c r="AK117" s="537"/>
      <c r="AL117" s="537"/>
      <c r="AM117" s="537"/>
      <c r="AN117" s="537"/>
      <c r="AO117" s="537"/>
      <c r="AP117" s="537"/>
      <c r="AQ117" s="537"/>
      <c r="AR117" s="537"/>
      <c r="AS117" s="537"/>
      <c r="AT117" s="537"/>
      <c r="AU117" s="537"/>
      <c r="AV117" s="537"/>
      <c r="AW117" s="537"/>
      <c r="AX117" s="538"/>
    </row>
    <row r="118" spans="1:50" ht="23.25"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450</v>
      </c>
      <c r="AF118" s="402"/>
      <c r="AG118" s="402"/>
      <c r="AH118" s="403"/>
      <c r="AI118" s="401" t="s">
        <v>447</v>
      </c>
      <c r="AJ118" s="402"/>
      <c r="AK118" s="402"/>
      <c r="AL118" s="403"/>
      <c r="AM118" s="401" t="s">
        <v>442</v>
      </c>
      <c r="AN118" s="402"/>
      <c r="AO118" s="402"/>
      <c r="AP118" s="403"/>
      <c r="AQ118" s="577" t="s">
        <v>437</v>
      </c>
      <c r="AR118" s="578"/>
      <c r="AS118" s="578"/>
      <c r="AT118" s="578"/>
      <c r="AU118" s="578"/>
      <c r="AV118" s="578"/>
      <c r="AW118" s="578"/>
      <c r="AX118" s="579"/>
    </row>
    <row r="119" spans="1:50" ht="23.25" customHeight="1" x14ac:dyDescent="0.15">
      <c r="A119" s="425"/>
      <c r="B119" s="426"/>
      <c r="C119" s="426"/>
      <c r="D119" s="426"/>
      <c r="E119" s="426"/>
      <c r="F119" s="427"/>
      <c r="G119" s="379" t="s">
        <v>515</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t="s">
        <v>491</v>
      </c>
      <c r="AC119" s="449"/>
      <c r="AD119" s="450"/>
      <c r="AE119" s="404">
        <v>14</v>
      </c>
      <c r="AF119" s="404"/>
      <c r="AG119" s="404"/>
      <c r="AH119" s="404"/>
      <c r="AI119" s="404">
        <v>16</v>
      </c>
      <c r="AJ119" s="404"/>
      <c r="AK119" s="404"/>
      <c r="AL119" s="404"/>
      <c r="AM119" s="404">
        <v>14</v>
      </c>
      <c r="AN119" s="404"/>
      <c r="AO119" s="404"/>
      <c r="AP119" s="404"/>
      <c r="AQ119" s="404">
        <v>15</v>
      </c>
      <c r="AR119" s="404"/>
      <c r="AS119" s="404"/>
      <c r="AT119" s="404"/>
      <c r="AU119" s="404"/>
      <c r="AV119" s="404"/>
      <c r="AW119" s="404"/>
      <c r="AX119" s="536"/>
    </row>
    <row r="120" spans="1:50" ht="46.5"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492</v>
      </c>
      <c r="AC120" s="459"/>
      <c r="AD120" s="460"/>
      <c r="AE120" s="537" t="s">
        <v>516</v>
      </c>
      <c r="AF120" s="537"/>
      <c r="AG120" s="537"/>
      <c r="AH120" s="537"/>
      <c r="AI120" s="537" t="s">
        <v>557</v>
      </c>
      <c r="AJ120" s="537"/>
      <c r="AK120" s="537"/>
      <c r="AL120" s="537"/>
      <c r="AM120" s="537" t="s">
        <v>551</v>
      </c>
      <c r="AN120" s="537"/>
      <c r="AO120" s="537"/>
      <c r="AP120" s="537"/>
      <c r="AQ120" s="537" t="s">
        <v>560</v>
      </c>
      <c r="AR120" s="537"/>
      <c r="AS120" s="537"/>
      <c r="AT120" s="537"/>
      <c r="AU120" s="537"/>
      <c r="AV120" s="537"/>
      <c r="AW120" s="537"/>
      <c r="AX120" s="538"/>
    </row>
    <row r="121" spans="1:50" ht="23.25"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450</v>
      </c>
      <c r="AF121" s="402"/>
      <c r="AG121" s="402"/>
      <c r="AH121" s="403"/>
      <c r="AI121" s="401" t="s">
        <v>447</v>
      </c>
      <c r="AJ121" s="402"/>
      <c r="AK121" s="402"/>
      <c r="AL121" s="403"/>
      <c r="AM121" s="401" t="s">
        <v>442</v>
      </c>
      <c r="AN121" s="402"/>
      <c r="AO121" s="402"/>
      <c r="AP121" s="403"/>
      <c r="AQ121" s="577" t="s">
        <v>437</v>
      </c>
      <c r="AR121" s="578"/>
      <c r="AS121" s="578"/>
      <c r="AT121" s="578"/>
      <c r="AU121" s="578"/>
      <c r="AV121" s="578"/>
      <c r="AW121" s="578"/>
      <c r="AX121" s="579"/>
    </row>
    <row r="122" spans="1:50" ht="23.25" customHeight="1" x14ac:dyDescent="0.15">
      <c r="A122" s="425"/>
      <c r="B122" s="426"/>
      <c r="C122" s="426"/>
      <c r="D122" s="426"/>
      <c r="E122" s="426"/>
      <c r="F122" s="427"/>
      <c r="G122" s="379" t="s">
        <v>568</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t="s">
        <v>491</v>
      </c>
      <c r="AC122" s="449"/>
      <c r="AD122" s="450"/>
      <c r="AE122" s="404">
        <v>4</v>
      </c>
      <c r="AF122" s="404"/>
      <c r="AG122" s="404"/>
      <c r="AH122" s="404"/>
      <c r="AI122" s="404">
        <v>3</v>
      </c>
      <c r="AJ122" s="404"/>
      <c r="AK122" s="404"/>
      <c r="AL122" s="404"/>
      <c r="AM122" s="404">
        <v>0</v>
      </c>
      <c r="AN122" s="404"/>
      <c r="AO122" s="404"/>
      <c r="AP122" s="404"/>
      <c r="AQ122" s="404" t="s">
        <v>488</v>
      </c>
      <c r="AR122" s="404"/>
      <c r="AS122" s="404"/>
      <c r="AT122" s="404"/>
      <c r="AU122" s="404"/>
      <c r="AV122" s="404"/>
      <c r="AW122" s="404"/>
      <c r="AX122" s="536"/>
    </row>
    <row r="123" spans="1:50" ht="46.5" customHeight="1" thickBot="1" x14ac:dyDescent="0.2">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492</v>
      </c>
      <c r="AC123" s="459"/>
      <c r="AD123" s="460"/>
      <c r="AE123" s="537" t="s">
        <v>493</v>
      </c>
      <c r="AF123" s="537"/>
      <c r="AG123" s="537"/>
      <c r="AH123" s="537"/>
      <c r="AI123" s="537" t="s">
        <v>494</v>
      </c>
      <c r="AJ123" s="537"/>
      <c r="AK123" s="537"/>
      <c r="AL123" s="537"/>
      <c r="AM123" s="537" t="s">
        <v>495</v>
      </c>
      <c r="AN123" s="537"/>
      <c r="AO123" s="537"/>
      <c r="AP123" s="537"/>
      <c r="AQ123" s="537" t="s">
        <v>488</v>
      </c>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451</v>
      </c>
      <c r="AF124" s="402"/>
      <c r="AG124" s="402"/>
      <c r="AH124" s="403"/>
      <c r="AI124" s="401" t="s">
        <v>447</v>
      </c>
      <c r="AJ124" s="402"/>
      <c r="AK124" s="402"/>
      <c r="AL124" s="403"/>
      <c r="AM124" s="401" t="s">
        <v>442</v>
      </c>
      <c r="AN124" s="402"/>
      <c r="AO124" s="402"/>
      <c r="AP124" s="403"/>
      <c r="AQ124" s="577" t="s">
        <v>437</v>
      </c>
      <c r="AR124" s="578"/>
      <c r="AS124" s="578"/>
      <c r="AT124" s="578"/>
      <c r="AU124" s="578"/>
      <c r="AV124" s="578"/>
      <c r="AW124" s="578"/>
      <c r="AX124" s="579"/>
    </row>
    <row r="125" spans="1:50" ht="23.25" hidden="1" customHeight="1" x14ac:dyDescent="0.15">
      <c r="A125" s="425"/>
      <c r="B125" s="426"/>
      <c r="C125" s="426"/>
      <c r="D125" s="426"/>
      <c r="E125" s="426"/>
      <c r="F125" s="427"/>
      <c r="G125" s="379" t="s">
        <v>401</v>
      </c>
      <c r="H125" s="379"/>
      <c r="I125" s="379"/>
      <c r="J125" s="379"/>
      <c r="K125" s="379"/>
      <c r="L125" s="379"/>
      <c r="M125" s="379"/>
      <c r="N125" s="379"/>
      <c r="O125" s="379"/>
      <c r="P125" s="379"/>
      <c r="Q125" s="379"/>
      <c r="R125" s="379"/>
      <c r="S125" s="379"/>
      <c r="T125" s="379"/>
      <c r="U125" s="379"/>
      <c r="V125" s="379"/>
      <c r="W125" s="379"/>
      <c r="X125" s="915"/>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6"/>
      <c r="Y126" s="457" t="s">
        <v>48</v>
      </c>
      <c r="Z126" s="432"/>
      <c r="AA126" s="433"/>
      <c r="AB126" s="458" t="s">
        <v>400</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1" t="s">
        <v>450</v>
      </c>
      <c r="AF127" s="402"/>
      <c r="AG127" s="402"/>
      <c r="AH127" s="403"/>
      <c r="AI127" s="401" t="s">
        <v>447</v>
      </c>
      <c r="AJ127" s="402"/>
      <c r="AK127" s="402"/>
      <c r="AL127" s="403"/>
      <c r="AM127" s="401" t="s">
        <v>442</v>
      </c>
      <c r="AN127" s="402"/>
      <c r="AO127" s="402"/>
      <c r="AP127" s="403"/>
      <c r="AQ127" s="577" t="s">
        <v>437</v>
      </c>
      <c r="AR127" s="578"/>
      <c r="AS127" s="578"/>
      <c r="AT127" s="578"/>
      <c r="AU127" s="578"/>
      <c r="AV127" s="578"/>
      <c r="AW127" s="578"/>
      <c r="AX127" s="579"/>
    </row>
    <row r="128" spans="1:50" ht="23.25" hidden="1" customHeight="1" x14ac:dyDescent="0.15">
      <c r="A128" s="425"/>
      <c r="B128" s="426"/>
      <c r="C128" s="426"/>
      <c r="D128" s="426"/>
      <c r="E128" s="426"/>
      <c r="F128" s="427"/>
      <c r="G128" s="379" t="s">
        <v>401</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400</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hidden="1" customHeight="1" x14ac:dyDescent="0.15">
      <c r="A130" s="174" t="s">
        <v>472</v>
      </c>
      <c r="B130" s="171"/>
      <c r="C130" s="170" t="s">
        <v>310</v>
      </c>
      <c r="D130" s="171"/>
      <c r="E130" s="155" t="s">
        <v>339</v>
      </c>
      <c r="F130" s="156"/>
      <c r="G130" s="157"/>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hidden="1" customHeight="1" x14ac:dyDescent="0.15">
      <c r="A131" s="175"/>
      <c r="B131" s="172"/>
      <c r="C131" s="166"/>
      <c r="D131" s="172"/>
      <c r="E131" s="160" t="s">
        <v>338</v>
      </c>
      <c r="F131" s="161"/>
      <c r="G131" s="96"/>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hidden="1"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450</v>
      </c>
      <c r="AF132" s="141"/>
      <c r="AG132" s="141"/>
      <c r="AH132" s="141"/>
      <c r="AI132" s="141" t="s">
        <v>447</v>
      </c>
      <c r="AJ132" s="141"/>
      <c r="AK132" s="141"/>
      <c r="AL132" s="141"/>
      <c r="AM132" s="141" t="s">
        <v>442</v>
      </c>
      <c r="AN132" s="141"/>
      <c r="AO132" s="141"/>
      <c r="AP132" s="137"/>
      <c r="AQ132" s="137" t="s">
        <v>306</v>
      </c>
      <c r="AR132" s="138"/>
      <c r="AS132" s="138"/>
      <c r="AT132" s="139"/>
      <c r="AU132" s="182" t="s">
        <v>322</v>
      </c>
      <c r="AV132" s="182"/>
      <c r="AW132" s="182"/>
      <c r="AX132" s="183"/>
    </row>
    <row r="133" spans="1:50" ht="18.75" hidden="1"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c r="AV133" s="186"/>
      <c r="AW133" s="119" t="s">
        <v>296</v>
      </c>
      <c r="AX133" s="181"/>
    </row>
    <row r="134" spans="1:50" ht="39.75" hidden="1" customHeight="1" x14ac:dyDescent="0.15">
      <c r="A134" s="175"/>
      <c r="B134" s="172"/>
      <c r="C134" s="166"/>
      <c r="D134" s="172"/>
      <c r="E134" s="166"/>
      <c r="F134" s="167"/>
      <c r="G134" s="90"/>
      <c r="H134" s="91"/>
      <c r="I134" s="91"/>
      <c r="J134" s="91"/>
      <c r="K134" s="91"/>
      <c r="L134" s="91"/>
      <c r="M134" s="91"/>
      <c r="N134" s="91"/>
      <c r="O134" s="91"/>
      <c r="P134" s="91"/>
      <c r="Q134" s="91"/>
      <c r="R134" s="91"/>
      <c r="S134" s="91"/>
      <c r="T134" s="91"/>
      <c r="U134" s="91"/>
      <c r="V134" s="91"/>
      <c r="W134" s="91"/>
      <c r="X134" s="92"/>
      <c r="Y134" s="187" t="s">
        <v>321</v>
      </c>
      <c r="Z134" s="188"/>
      <c r="AA134" s="189"/>
      <c r="AB134" s="190"/>
      <c r="AC134" s="191"/>
      <c r="AD134" s="191"/>
      <c r="AE134" s="192"/>
      <c r="AF134" s="193"/>
      <c r="AG134" s="193"/>
      <c r="AH134" s="193"/>
      <c r="AI134" s="192"/>
      <c r="AJ134" s="193"/>
      <c r="AK134" s="193"/>
      <c r="AL134" s="193"/>
      <c r="AM134" s="192"/>
      <c r="AN134" s="193"/>
      <c r="AO134" s="193"/>
      <c r="AP134" s="193"/>
      <c r="AQ134" s="192"/>
      <c r="AR134" s="193"/>
      <c r="AS134" s="193"/>
      <c r="AT134" s="193"/>
      <c r="AU134" s="192"/>
      <c r="AV134" s="193"/>
      <c r="AW134" s="193"/>
      <c r="AX134" s="194"/>
    </row>
    <row r="135" spans="1:50" ht="39.75" hidden="1"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c r="AC135" s="199"/>
      <c r="AD135" s="199"/>
      <c r="AE135" s="192"/>
      <c r="AF135" s="193"/>
      <c r="AG135" s="193"/>
      <c r="AH135" s="193"/>
      <c r="AI135" s="192"/>
      <c r="AJ135" s="193"/>
      <c r="AK135" s="193"/>
      <c r="AL135" s="193"/>
      <c r="AM135" s="192"/>
      <c r="AN135" s="193"/>
      <c r="AO135" s="193"/>
      <c r="AP135" s="193"/>
      <c r="AQ135" s="192"/>
      <c r="AR135" s="193"/>
      <c r="AS135" s="193"/>
      <c r="AT135" s="193"/>
      <c r="AU135" s="192"/>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450</v>
      </c>
      <c r="AF136" s="141"/>
      <c r="AG136" s="141"/>
      <c r="AH136" s="141"/>
      <c r="AI136" s="141" t="s">
        <v>447</v>
      </c>
      <c r="AJ136" s="141"/>
      <c r="AK136" s="141"/>
      <c r="AL136" s="141"/>
      <c r="AM136" s="141" t="s">
        <v>442</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450</v>
      </c>
      <c r="AF140" s="141"/>
      <c r="AG140" s="141"/>
      <c r="AH140" s="141"/>
      <c r="AI140" s="141" t="s">
        <v>447</v>
      </c>
      <c r="AJ140" s="141"/>
      <c r="AK140" s="141"/>
      <c r="AL140" s="141"/>
      <c r="AM140" s="141" t="s">
        <v>442</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450</v>
      </c>
      <c r="AF144" s="141"/>
      <c r="AG144" s="141"/>
      <c r="AH144" s="141"/>
      <c r="AI144" s="141" t="s">
        <v>447</v>
      </c>
      <c r="AJ144" s="141"/>
      <c r="AK144" s="141"/>
      <c r="AL144" s="141"/>
      <c r="AM144" s="141" t="s">
        <v>442</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450</v>
      </c>
      <c r="AF148" s="141"/>
      <c r="AG148" s="141"/>
      <c r="AH148" s="141"/>
      <c r="AI148" s="141" t="s">
        <v>447</v>
      </c>
      <c r="AJ148" s="141"/>
      <c r="AK148" s="141"/>
      <c r="AL148" s="141"/>
      <c r="AM148" s="141" t="s">
        <v>442</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378</v>
      </c>
      <c r="R152" s="116"/>
      <c r="S152" s="116"/>
      <c r="T152" s="116"/>
      <c r="U152" s="116"/>
      <c r="V152" s="116"/>
      <c r="W152" s="116"/>
      <c r="X152" s="116"/>
      <c r="Y152" s="116"/>
      <c r="Z152" s="116"/>
      <c r="AA152" s="116"/>
      <c r="AB152" s="115" t="s">
        <v>379</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378</v>
      </c>
      <c r="R159" s="116"/>
      <c r="S159" s="116"/>
      <c r="T159" s="116"/>
      <c r="U159" s="116"/>
      <c r="V159" s="116"/>
      <c r="W159" s="116"/>
      <c r="X159" s="116"/>
      <c r="Y159" s="116"/>
      <c r="Z159" s="116"/>
      <c r="AA159" s="116"/>
      <c r="AB159" s="115" t="s">
        <v>379</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378</v>
      </c>
      <c r="R166" s="116"/>
      <c r="S166" s="116"/>
      <c r="T166" s="116"/>
      <c r="U166" s="116"/>
      <c r="V166" s="116"/>
      <c r="W166" s="116"/>
      <c r="X166" s="116"/>
      <c r="Y166" s="116"/>
      <c r="Z166" s="116"/>
      <c r="AA166" s="116"/>
      <c r="AB166" s="115" t="s">
        <v>379</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378</v>
      </c>
      <c r="R173" s="116"/>
      <c r="S173" s="116"/>
      <c r="T173" s="116"/>
      <c r="U173" s="116"/>
      <c r="V173" s="116"/>
      <c r="W173" s="116"/>
      <c r="X173" s="116"/>
      <c r="Y173" s="116"/>
      <c r="Z173" s="116"/>
      <c r="AA173" s="116"/>
      <c r="AB173" s="115" t="s">
        <v>379</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378</v>
      </c>
      <c r="R180" s="116"/>
      <c r="S180" s="116"/>
      <c r="T180" s="116"/>
      <c r="U180" s="116"/>
      <c r="V180" s="116"/>
      <c r="W180" s="116"/>
      <c r="X180" s="116"/>
      <c r="Y180" s="116"/>
      <c r="Z180" s="116"/>
      <c r="AA180" s="116"/>
      <c r="AB180" s="115" t="s">
        <v>379</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hidden="1"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hidden="1" customHeight="1" x14ac:dyDescent="0.15">
      <c r="A188" s="175"/>
      <c r="B188" s="172"/>
      <c r="C188" s="166"/>
      <c r="D188" s="172"/>
      <c r="E188" s="11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hidden="1" customHeight="1" thickBo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customHeight="1" x14ac:dyDescent="0.15">
      <c r="A190" s="175"/>
      <c r="B190" s="172"/>
      <c r="C190" s="166"/>
      <c r="D190" s="172"/>
      <c r="E190" s="155" t="s">
        <v>339</v>
      </c>
      <c r="F190" s="156"/>
      <c r="G190" s="157" t="s">
        <v>496</v>
      </c>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customHeight="1" x14ac:dyDescent="0.15">
      <c r="A191" s="175"/>
      <c r="B191" s="172"/>
      <c r="C191" s="166"/>
      <c r="D191" s="172"/>
      <c r="E191" s="160" t="s">
        <v>338</v>
      </c>
      <c r="F191" s="161"/>
      <c r="G191" s="96" t="s">
        <v>497</v>
      </c>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450</v>
      </c>
      <c r="AF192" s="141"/>
      <c r="AG192" s="141"/>
      <c r="AH192" s="141"/>
      <c r="AI192" s="141" t="s">
        <v>447</v>
      </c>
      <c r="AJ192" s="141"/>
      <c r="AK192" s="141"/>
      <c r="AL192" s="141"/>
      <c r="AM192" s="141" t="s">
        <v>442</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451</v>
      </c>
      <c r="AF196" s="141"/>
      <c r="AG196" s="141"/>
      <c r="AH196" s="141"/>
      <c r="AI196" s="141" t="s">
        <v>447</v>
      </c>
      <c r="AJ196" s="141"/>
      <c r="AK196" s="141"/>
      <c r="AL196" s="141"/>
      <c r="AM196" s="141" t="s">
        <v>442</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450</v>
      </c>
      <c r="AF200" s="141"/>
      <c r="AG200" s="141"/>
      <c r="AH200" s="141"/>
      <c r="AI200" s="141" t="s">
        <v>447</v>
      </c>
      <c r="AJ200" s="141"/>
      <c r="AK200" s="141"/>
      <c r="AL200" s="141"/>
      <c r="AM200" s="141" t="s">
        <v>442</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450</v>
      </c>
      <c r="AF204" s="141"/>
      <c r="AG204" s="141"/>
      <c r="AH204" s="141"/>
      <c r="AI204" s="141" t="s">
        <v>447</v>
      </c>
      <c r="AJ204" s="141"/>
      <c r="AK204" s="141"/>
      <c r="AL204" s="141"/>
      <c r="AM204" s="141" t="s">
        <v>442</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450</v>
      </c>
      <c r="AF208" s="141"/>
      <c r="AG208" s="141"/>
      <c r="AH208" s="141"/>
      <c r="AI208" s="141" t="s">
        <v>447</v>
      </c>
      <c r="AJ208" s="141"/>
      <c r="AK208" s="141"/>
      <c r="AL208" s="141"/>
      <c r="AM208" s="141" t="s">
        <v>442</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customHeight="1" x14ac:dyDescent="0.15">
      <c r="A212" s="175"/>
      <c r="B212" s="172"/>
      <c r="C212" s="166"/>
      <c r="D212" s="172"/>
      <c r="E212" s="166"/>
      <c r="F212" s="167"/>
      <c r="G212" s="143" t="s">
        <v>323</v>
      </c>
      <c r="H212" s="116"/>
      <c r="I212" s="116"/>
      <c r="J212" s="116"/>
      <c r="K212" s="116"/>
      <c r="L212" s="116"/>
      <c r="M212" s="116"/>
      <c r="N212" s="116"/>
      <c r="O212" s="116"/>
      <c r="P212" s="117"/>
      <c r="Q212" s="145" t="s">
        <v>378</v>
      </c>
      <c r="R212" s="116"/>
      <c r="S212" s="116"/>
      <c r="T212" s="116"/>
      <c r="U212" s="116"/>
      <c r="V212" s="116"/>
      <c r="W212" s="116"/>
      <c r="X212" s="116"/>
      <c r="Y212" s="116"/>
      <c r="Z212" s="116"/>
      <c r="AA212" s="116"/>
      <c r="AB212" s="115" t="s">
        <v>379</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9.25" customHeight="1" x14ac:dyDescent="0.15">
      <c r="A214" s="175"/>
      <c r="B214" s="172"/>
      <c r="C214" s="166"/>
      <c r="D214" s="172"/>
      <c r="E214" s="166"/>
      <c r="F214" s="167"/>
      <c r="G214" s="90" t="s">
        <v>518</v>
      </c>
      <c r="H214" s="91"/>
      <c r="I214" s="91"/>
      <c r="J214" s="91"/>
      <c r="K214" s="91"/>
      <c r="L214" s="91"/>
      <c r="M214" s="91"/>
      <c r="N214" s="91"/>
      <c r="O214" s="91"/>
      <c r="P214" s="92"/>
      <c r="Q214" s="99" t="s">
        <v>517</v>
      </c>
      <c r="R214" s="100"/>
      <c r="S214" s="100"/>
      <c r="T214" s="100"/>
      <c r="U214" s="100"/>
      <c r="V214" s="100"/>
      <c r="W214" s="100"/>
      <c r="X214" s="100"/>
      <c r="Y214" s="100"/>
      <c r="Z214" s="100"/>
      <c r="AA214" s="101"/>
      <c r="AB214" s="127" t="s">
        <v>519</v>
      </c>
      <c r="AC214" s="128"/>
      <c r="AD214" s="128"/>
      <c r="AE214" s="133" t="s">
        <v>520</v>
      </c>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9.25"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30"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t="s">
        <v>590</v>
      </c>
      <c r="AF217" s="91"/>
      <c r="AG217" s="91"/>
      <c r="AH217" s="91"/>
      <c r="AI217" s="91"/>
      <c r="AJ217" s="91"/>
      <c r="AK217" s="91"/>
      <c r="AL217" s="91"/>
      <c r="AM217" s="91"/>
      <c r="AN217" s="91"/>
      <c r="AO217" s="91"/>
      <c r="AP217" s="91"/>
      <c r="AQ217" s="91"/>
      <c r="AR217" s="91"/>
      <c r="AS217" s="91"/>
      <c r="AT217" s="91"/>
      <c r="AU217" s="91"/>
      <c r="AV217" s="91"/>
      <c r="AW217" s="91"/>
      <c r="AX217" s="112"/>
    </row>
    <row r="218" spans="1:50" ht="96.75"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customHeight="1" x14ac:dyDescent="0.15">
      <c r="A219" s="175"/>
      <c r="B219" s="172"/>
      <c r="C219" s="166"/>
      <c r="D219" s="172"/>
      <c r="E219" s="166"/>
      <c r="F219" s="167"/>
      <c r="G219" s="143" t="s">
        <v>323</v>
      </c>
      <c r="H219" s="116"/>
      <c r="I219" s="116"/>
      <c r="J219" s="116"/>
      <c r="K219" s="116"/>
      <c r="L219" s="116"/>
      <c r="M219" s="116"/>
      <c r="N219" s="116"/>
      <c r="O219" s="116"/>
      <c r="P219" s="117"/>
      <c r="Q219" s="145" t="s">
        <v>378</v>
      </c>
      <c r="R219" s="116"/>
      <c r="S219" s="116"/>
      <c r="T219" s="116"/>
      <c r="U219" s="116"/>
      <c r="V219" s="116"/>
      <c r="W219" s="116"/>
      <c r="X219" s="116"/>
      <c r="Y219" s="116"/>
      <c r="Z219" s="116"/>
      <c r="AA219" s="116"/>
      <c r="AB219" s="115" t="s">
        <v>379</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30" customHeight="1" x14ac:dyDescent="0.15">
      <c r="A221" s="175"/>
      <c r="B221" s="172"/>
      <c r="C221" s="166"/>
      <c r="D221" s="172"/>
      <c r="E221" s="166"/>
      <c r="F221" s="167"/>
      <c r="G221" s="90" t="s">
        <v>498</v>
      </c>
      <c r="H221" s="91"/>
      <c r="I221" s="91"/>
      <c r="J221" s="91"/>
      <c r="K221" s="91"/>
      <c r="L221" s="91"/>
      <c r="M221" s="91"/>
      <c r="N221" s="91"/>
      <c r="O221" s="91"/>
      <c r="P221" s="92"/>
      <c r="Q221" s="99" t="s">
        <v>499</v>
      </c>
      <c r="R221" s="100"/>
      <c r="S221" s="100"/>
      <c r="T221" s="100"/>
      <c r="U221" s="100"/>
      <c r="V221" s="100"/>
      <c r="W221" s="100"/>
      <c r="X221" s="100"/>
      <c r="Y221" s="100"/>
      <c r="Z221" s="100"/>
      <c r="AA221" s="101"/>
      <c r="AB221" s="127" t="s">
        <v>500</v>
      </c>
      <c r="AC221" s="128"/>
      <c r="AD221" s="128"/>
      <c r="AE221" s="133" t="s">
        <v>501</v>
      </c>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30"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30"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t="s">
        <v>589</v>
      </c>
      <c r="AF224" s="91"/>
      <c r="AG224" s="91"/>
      <c r="AH224" s="91"/>
      <c r="AI224" s="91"/>
      <c r="AJ224" s="91"/>
      <c r="AK224" s="91"/>
      <c r="AL224" s="91"/>
      <c r="AM224" s="91"/>
      <c r="AN224" s="91"/>
      <c r="AO224" s="91"/>
      <c r="AP224" s="91"/>
      <c r="AQ224" s="91"/>
      <c r="AR224" s="91"/>
      <c r="AS224" s="91"/>
      <c r="AT224" s="91"/>
      <c r="AU224" s="91"/>
      <c r="AV224" s="91"/>
      <c r="AW224" s="91"/>
      <c r="AX224" s="112"/>
    </row>
    <row r="225" spans="1:50" ht="113.25"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378</v>
      </c>
      <c r="R226" s="116"/>
      <c r="S226" s="116"/>
      <c r="T226" s="116"/>
      <c r="U226" s="116"/>
      <c r="V226" s="116"/>
      <c r="W226" s="116"/>
      <c r="X226" s="116"/>
      <c r="Y226" s="116"/>
      <c r="Z226" s="116"/>
      <c r="AA226" s="116"/>
      <c r="AB226" s="115" t="s">
        <v>379</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378</v>
      </c>
      <c r="R233" s="116"/>
      <c r="S233" s="116"/>
      <c r="T233" s="116"/>
      <c r="U233" s="116"/>
      <c r="V233" s="116"/>
      <c r="W233" s="116"/>
      <c r="X233" s="116"/>
      <c r="Y233" s="116"/>
      <c r="Z233" s="116"/>
      <c r="AA233" s="116"/>
      <c r="AB233" s="115" t="s">
        <v>379</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378</v>
      </c>
      <c r="R240" s="116"/>
      <c r="S240" s="116"/>
      <c r="T240" s="116"/>
      <c r="U240" s="116"/>
      <c r="V240" s="116"/>
      <c r="W240" s="116"/>
      <c r="X240" s="116"/>
      <c r="Y240" s="116"/>
      <c r="Z240" s="116"/>
      <c r="AA240" s="116"/>
      <c r="AB240" s="115" t="s">
        <v>379</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customHeight="1" x14ac:dyDescent="0.15">
      <c r="A248" s="175"/>
      <c r="B248" s="172"/>
      <c r="C248" s="166"/>
      <c r="D248" s="172"/>
      <c r="E248" s="111" t="s">
        <v>502</v>
      </c>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450</v>
      </c>
      <c r="AF252" s="141"/>
      <c r="AG252" s="141"/>
      <c r="AH252" s="141"/>
      <c r="AI252" s="141" t="s">
        <v>447</v>
      </c>
      <c r="AJ252" s="141"/>
      <c r="AK252" s="141"/>
      <c r="AL252" s="141"/>
      <c r="AM252" s="141" t="s">
        <v>442</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450</v>
      </c>
      <c r="AF256" s="141"/>
      <c r="AG256" s="141"/>
      <c r="AH256" s="141"/>
      <c r="AI256" s="141" t="s">
        <v>447</v>
      </c>
      <c r="AJ256" s="141"/>
      <c r="AK256" s="141"/>
      <c r="AL256" s="141"/>
      <c r="AM256" s="141" t="s">
        <v>443</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450</v>
      </c>
      <c r="AF260" s="141"/>
      <c r="AG260" s="141"/>
      <c r="AH260" s="141"/>
      <c r="AI260" s="141" t="s">
        <v>447</v>
      </c>
      <c r="AJ260" s="141"/>
      <c r="AK260" s="141"/>
      <c r="AL260" s="141"/>
      <c r="AM260" s="141" t="s">
        <v>443</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450</v>
      </c>
      <c r="AF264" s="203"/>
      <c r="AG264" s="203"/>
      <c r="AH264" s="203"/>
      <c r="AI264" s="203" t="s">
        <v>447</v>
      </c>
      <c r="AJ264" s="203"/>
      <c r="AK264" s="203"/>
      <c r="AL264" s="203"/>
      <c r="AM264" s="203" t="s">
        <v>442</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451</v>
      </c>
      <c r="AF268" s="141"/>
      <c r="AG268" s="141"/>
      <c r="AH268" s="141"/>
      <c r="AI268" s="141" t="s">
        <v>447</v>
      </c>
      <c r="AJ268" s="141"/>
      <c r="AK268" s="141"/>
      <c r="AL268" s="141"/>
      <c r="AM268" s="141" t="s">
        <v>442</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378</v>
      </c>
      <c r="R272" s="116"/>
      <c r="S272" s="116"/>
      <c r="T272" s="116"/>
      <c r="U272" s="116"/>
      <c r="V272" s="116"/>
      <c r="W272" s="116"/>
      <c r="X272" s="116"/>
      <c r="Y272" s="116"/>
      <c r="Z272" s="116"/>
      <c r="AA272" s="116"/>
      <c r="AB272" s="115" t="s">
        <v>379</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378</v>
      </c>
      <c r="R279" s="116"/>
      <c r="S279" s="116"/>
      <c r="T279" s="116"/>
      <c r="U279" s="116"/>
      <c r="V279" s="116"/>
      <c r="W279" s="116"/>
      <c r="X279" s="116"/>
      <c r="Y279" s="116"/>
      <c r="Z279" s="116"/>
      <c r="AA279" s="116"/>
      <c r="AB279" s="115" t="s">
        <v>379</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378</v>
      </c>
      <c r="R286" s="116"/>
      <c r="S286" s="116"/>
      <c r="T286" s="116"/>
      <c r="U286" s="116"/>
      <c r="V286" s="116"/>
      <c r="W286" s="116"/>
      <c r="X286" s="116"/>
      <c r="Y286" s="116"/>
      <c r="Z286" s="116"/>
      <c r="AA286" s="116"/>
      <c r="AB286" s="115" t="s">
        <v>379</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378</v>
      </c>
      <c r="R293" s="116"/>
      <c r="S293" s="116"/>
      <c r="T293" s="116"/>
      <c r="U293" s="116"/>
      <c r="V293" s="116"/>
      <c r="W293" s="116"/>
      <c r="X293" s="116"/>
      <c r="Y293" s="116"/>
      <c r="Z293" s="116"/>
      <c r="AA293" s="116"/>
      <c r="AB293" s="115" t="s">
        <v>379</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378</v>
      </c>
      <c r="R300" s="116"/>
      <c r="S300" s="116"/>
      <c r="T300" s="116"/>
      <c r="U300" s="116"/>
      <c r="V300" s="116"/>
      <c r="W300" s="116"/>
      <c r="X300" s="116"/>
      <c r="Y300" s="116"/>
      <c r="Z300" s="116"/>
      <c r="AA300" s="116"/>
      <c r="AB300" s="115" t="s">
        <v>379</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450</v>
      </c>
      <c r="AF312" s="141"/>
      <c r="AG312" s="141"/>
      <c r="AH312" s="141"/>
      <c r="AI312" s="141" t="s">
        <v>447</v>
      </c>
      <c r="AJ312" s="141"/>
      <c r="AK312" s="141"/>
      <c r="AL312" s="141"/>
      <c r="AM312" s="141" t="s">
        <v>442</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450</v>
      </c>
      <c r="AF316" s="141"/>
      <c r="AG316" s="141"/>
      <c r="AH316" s="141"/>
      <c r="AI316" s="141" t="s">
        <v>447</v>
      </c>
      <c r="AJ316" s="141"/>
      <c r="AK316" s="141"/>
      <c r="AL316" s="141"/>
      <c r="AM316" s="141" t="s">
        <v>442</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450</v>
      </c>
      <c r="AF320" s="141"/>
      <c r="AG320" s="141"/>
      <c r="AH320" s="141"/>
      <c r="AI320" s="141" t="s">
        <v>447</v>
      </c>
      <c r="AJ320" s="141"/>
      <c r="AK320" s="141"/>
      <c r="AL320" s="141"/>
      <c r="AM320" s="141" t="s">
        <v>443</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450</v>
      </c>
      <c r="AF324" s="141"/>
      <c r="AG324" s="141"/>
      <c r="AH324" s="141"/>
      <c r="AI324" s="141" t="s">
        <v>447</v>
      </c>
      <c r="AJ324" s="141"/>
      <c r="AK324" s="141"/>
      <c r="AL324" s="141"/>
      <c r="AM324" s="141" t="s">
        <v>442</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451</v>
      </c>
      <c r="AF328" s="141"/>
      <c r="AG328" s="141"/>
      <c r="AH328" s="141"/>
      <c r="AI328" s="141" t="s">
        <v>447</v>
      </c>
      <c r="AJ328" s="141"/>
      <c r="AK328" s="141"/>
      <c r="AL328" s="141"/>
      <c r="AM328" s="141" t="s">
        <v>443</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378</v>
      </c>
      <c r="R332" s="116"/>
      <c r="S332" s="116"/>
      <c r="T332" s="116"/>
      <c r="U332" s="116"/>
      <c r="V332" s="116"/>
      <c r="W332" s="116"/>
      <c r="X332" s="116"/>
      <c r="Y332" s="116"/>
      <c r="Z332" s="116"/>
      <c r="AA332" s="116"/>
      <c r="AB332" s="115" t="s">
        <v>379</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378</v>
      </c>
      <c r="R339" s="116"/>
      <c r="S339" s="116"/>
      <c r="T339" s="116"/>
      <c r="U339" s="116"/>
      <c r="V339" s="116"/>
      <c r="W339" s="116"/>
      <c r="X339" s="116"/>
      <c r="Y339" s="116"/>
      <c r="Z339" s="116"/>
      <c r="AA339" s="116"/>
      <c r="AB339" s="115" t="s">
        <v>379</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378</v>
      </c>
      <c r="R346" s="116"/>
      <c r="S346" s="116"/>
      <c r="T346" s="116"/>
      <c r="U346" s="116"/>
      <c r="V346" s="116"/>
      <c r="W346" s="116"/>
      <c r="X346" s="116"/>
      <c r="Y346" s="116"/>
      <c r="Z346" s="116"/>
      <c r="AA346" s="116"/>
      <c r="AB346" s="115" t="s">
        <v>379</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378</v>
      </c>
      <c r="R353" s="116"/>
      <c r="S353" s="116"/>
      <c r="T353" s="116"/>
      <c r="U353" s="116"/>
      <c r="V353" s="116"/>
      <c r="W353" s="116"/>
      <c r="X353" s="116"/>
      <c r="Y353" s="116"/>
      <c r="Z353" s="116"/>
      <c r="AA353" s="116"/>
      <c r="AB353" s="115" t="s">
        <v>379</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378</v>
      </c>
      <c r="R360" s="116"/>
      <c r="S360" s="116"/>
      <c r="T360" s="116"/>
      <c r="U360" s="116"/>
      <c r="V360" s="116"/>
      <c r="W360" s="116"/>
      <c r="X360" s="116"/>
      <c r="Y360" s="116"/>
      <c r="Z360" s="116"/>
      <c r="AA360" s="116"/>
      <c r="AB360" s="115" t="s">
        <v>379</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450</v>
      </c>
      <c r="AF372" s="141"/>
      <c r="AG372" s="141"/>
      <c r="AH372" s="141"/>
      <c r="AI372" s="141" t="s">
        <v>447</v>
      </c>
      <c r="AJ372" s="141"/>
      <c r="AK372" s="141"/>
      <c r="AL372" s="141"/>
      <c r="AM372" s="141" t="s">
        <v>442</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450</v>
      </c>
      <c r="AF376" s="141"/>
      <c r="AG376" s="141"/>
      <c r="AH376" s="141"/>
      <c r="AI376" s="141" t="s">
        <v>447</v>
      </c>
      <c r="AJ376" s="141"/>
      <c r="AK376" s="141"/>
      <c r="AL376" s="141"/>
      <c r="AM376" s="141" t="s">
        <v>442</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450</v>
      </c>
      <c r="AF380" s="141"/>
      <c r="AG380" s="141"/>
      <c r="AH380" s="141"/>
      <c r="AI380" s="141" t="s">
        <v>447</v>
      </c>
      <c r="AJ380" s="141"/>
      <c r="AK380" s="141"/>
      <c r="AL380" s="141"/>
      <c r="AM380" s="141" t="s">
        <v>442</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450</v>
      </c>
      <c r="AF384" s="141"/>
      <c r="AG384" s="141"/>
      <c r="AH384" s="141"/>
      <c r="AI384" s="141" t="s">
        <v>447</v>
      </c>
      <c r="AJ384" s="141"/>
      <c r="AK384" s="141"/>
      <c r="AL384" s="141"/>
      <c r="AM384" s="141" t="s">
        <v>442</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450</v>
      </c>
      <c r="AF388" s="141"/>
      <c r="AG388" s="141"/>
      <c r="AH388" s="141"/>
      <c r="AI388" s="141" t="s">
        <v>447</v>
      </c>
      <c r="AJ388" s="141"/>
      <c r="AK388" s="141"/>
      <c r="AL388" s="141"/>
      <c r="AM388" s="141" t="s">
        <v>442</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378</v>
      </c>
      <c r="R392" s="116"/>
      <c r="S392" s="116"/>
      <c r="T392" s="116"/>
      <c r="U392" s="116"/>
      <c r="V392" s="116"/>
      <c r="W392" s="116"/>
      <c r="X392" s="116"/>
      <c r="Y392" s="116"/>
      <c r="Z392" s="116"/>
      <c r="AA392" s="116"/>
      <c r="AB392" s="115" t="s">
        <v>379</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378</v>
      </c>
      <c r="R399" s="116"/>
      <c r="S399" s="116"/>
      <c r="T399" s="116"/>
      <c r="U399" s="116"/>
      <c r="V399" s="116"/>
      <c r="W399" s="116"/>
      <c r="X399" s="116"/>
      <c r="Y399" s="116"/>
      <c r="Z399" s="116"/>
      <c r="AA399" s="116"/>
      <c r="AB399" s="115" t="s">
        <v>379</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378</v>
      </c>
      <c r="R406" s="116"/>
      <c r="S406" s="116"/>
      <c r="T406" s="116"/>
      <c r="U406" s="116"/>
      <c r="V406" s="116"/>
      <c r="W406" s="116"/>
      <c r="X406" s="116"/>
      <c r="Y406" s="116"/>
      <c r="Z406" s="116"/>
      <c r="AA406" s="116"/>
      <c r="AB406" s="115" t="s">
        <v>379</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378</v>
      </c>
      <c r="R413" s="116"/>
      <c r="S413" s="116"/>
      <c r="T413" s="116"/>
      <c r="U413" s="116"/>
      <c r="V413" s="116"/>
      <c r="W413" s="116"/>
      <c r="X413" s="116"/>
      <c r="Y413" s="116"/>
      <c r="Z413" s="116"/>
      <c r="AA413" s="116"/>
      <c r="AB413" s="115" t="s">
        <v>379</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378</v>
      </c>
      <c r="R420" s="116"/>
      <c r="S420" s="116"/>
      <c r="T420" s="116"/>
      <c r="U420" s="116"/>
      <c r="V420" s="116"/>
      <c r="W420" s="116"/>
      <c r="X420" s="116"/>
      <c r="Y420" s="116"/>
      <c r="Z420" s="116"/>
      <c r="AA420" s="116"/>
      <c r="AB420" s="115" t="s">
        <v>379</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x14ac:dyDescent="0.15">
      <c r="A430" s="175"/>
      <c r="B430" s="172"/>
      <c r="C430" s="164" t="s">
        <v>468</v>
      </c>
      <c r="D430" s="917"/>
      <c r="E430" s="160" t="s">
        <v>460</v>
      </c>
      <c r="F430" s="884"/>
      <c r="G430" s="885" t="s">
        <v>326</v>
      </c>
      <c r="H430" s="109"/>
      <c r="I430" s="109"/>
      <c r="J430" s="886"/>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hidden="1"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443</v>
      </c>
      <c r="AJ431" s="203"/>
      <c r="AK431" s="203"/>
      <c r="AL431" s="145"/>
      <c r="AM431" s="203" t="s">
        <v>438</v>
      </c>
      <c r="AN431" s="203"/>
      <c r="AO431" s="203"/>
      <c r="AP431" s="145"/>
      <c r="AQ431" s="145" t="s">
        <v>306</v>
      </c>
      <c r="AR431" s="116"/>
      <c r="AS431" s="116"/>
      <c r="AT431" s="117"/>
      <c r="AU431" s="122" t="s">
        <v>252</v>
      </c>
      <c r="AV431" s="122"/>
      <c r="AW431" s="122"/>
      <c r="AX431" s="123"/>
    </row>
    <row r="432" spans="1:50" ht="18.75" hidden="1"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6"/>
      <c r="AR432" s="186"/>
      <c r="AS432" s="119" t="s">
        <v>307</v>
      </c>
      <c r="AT432" s="120"/>
      <c r="AU432" s="186"/>
      <c r="AV432" s="186"/>
      <c r="AW432" s="119" t="s">
        <v>296</v>
      </c>
      <c r="AX432" s="181"/>
    </row>
    <row r="433" spans="1:50" ht="23.25" hidden="1" customHeight="1" x14ac:dyDescent="0.15">
      <c r="A433" s="175"/>
      <c r="B433" s="172"/>
      <c r="C433" s="166"/>
      <c r="D433" s="172"/>
      <c r="E433" s="328"/>
      <c r="F433" s="329"/>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hidden="1"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hidden="1"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442</v>
      </c>
      <c r="AJ436" s="203"/>
      <c r="AK436" s="203"/>
      <c r="AL436" s="145"/>
      <c r="AM436" s="203" t="s">
        <v>438</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442</v>
      </c>
      <c r="AJ441" s="203"/>
      <c r="AK441" s="203"/>
      <c r="AL441" s="145"/>
      <c r="AM441" s="203" t="s">
        <v>434</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442</v>
      </c>
      <c r="AJ446" s="203"/>
      <c r="AK446" s="203"/>
      <c r="AL446" s="145"/>
      <c r="AM446" s="203" t="s">
        <v>439</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442</v>
      </c>
      <c r="AJ451" s="203"/>
      <c r="AK451" s="203"/>
      <c r="AL451" s="145"/>
      <c r="AM451" s="203" t="s">
        <v>438</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hidden="1"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442</v>
      </c>
      <c r="AJ456" s="203"/>
      <c r="AK456" s="203"/>
      <c r="AL456" s="145"/>
      <c r="AM456" s="203" t="s">
        <v>438</v>
      </c>
      <c r="AN456" s="203"/>
      <c r="AO456" s="203"/>
      <c r="AP456" s="145"/>
      <c r="AQ456" s="145" t="s">
        <v>306</v>
      </c>
      <c r="AR456" s="116"/>
      <c r="AS456" s="116"/>
      <c r="AT456" s="117"/>
      <c r="AU456" s="122" t="s">
        <v>252</v>
      </c>
      <c r="AV456" s="122"/>
      <c r="AW456" s="122"/>
      <c r="AX456" s="123"/>
    </row>
    <row r="457" spans="1:50" ht="18.75" hidden="1"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6"/>
      <c r="AR457" s="186"/>
      <c r="AS457" s="119" t="s">
        <v>307</v>
      </c>
      <c r="AT457" s="120"/>
      <c r="AU457" s="186"/>
      <c r="AV457" s="186"/>
      <c r="AW457" s="119" t="s">
        <v>296</v>
      </c>
      <c r="AX457" s="181"/>
    </row>
    <row r="458" spans="1:50" ht="23.25" hidden="1" customHeight="1" x14ac:dyDescent="0.15">
      <c r="A458" s="175"/>
      <c r="B458" s="172"/>
      <c r="C458" s="166"/>
      <c r="D458" s="172"/>
      <c r="E458" s="328"/>
      <c r="F458" s="329"/>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hidden="1"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hidden="1"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442</v>
      </c>
      <c r="AJ461" s="203"/>
      <c r="AK461" s="203"/>
      <c r="AL461" s="145"/>
      <c r="AM461" s="203" t="s">
        <v>440</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442</v>
      </c>
      <c r="AJ466" s="203"/>
      <c r="AK466" s="203"/>
      <c r="AL466" s="145"/>
      <c r="AM466" s="203" t="s">
        <v>438</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442</v>
      </c>
      <c r="AJ471" s="203"/>
      <c r="AK471" s="203"/>
      <c r="AL471" s="145"/>
      <c r="AM471" s="203" t="s">
        <v>434</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442</v>
      </c>
      <c r="AJ476" s="203"/>
      <c r="AK476" s="203"/>
      <c r="AL476" s="145"/>
      <c r="AM476" s="203" t="s">
        <v>438</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x14ac:dyDescent="0.15">
      <c r="A481" s="175"/>
      <c r="B481" s="172"/>
      <c r="C481" s="166"/>
      <c r="D481" s="172"/>
      <c r="E481" s="108" t="s">
        <v>474</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469</v>
      </c>
      <c r="F484" s="161"/>
      <c r="G484" s="885" t="s">
        <v>326</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443</v>
      </c>
      <c r="AJ485" s="203"/>
      <c r="AK485" s="203"/>
      <c r="AL485" s="145"/>
      <c r="AM485" s="203" t="s">
        <v>440</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442</v>
      </c>
      <c r="AJ490" s="203"/>
      <c r="AK490" s="203"/>
      <c r="AL490" s="145"/>
      <c r="AM490" s="203" t="s">
        <v>440</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442</v>
      </c>
      <c r="AJ495" s="203"/>
      <c r="AK495" s="203"/>
      <c r="AL495" s="145"/>
      <c r="AM495" s="203" t="s">
        <v>438</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442</v>
      </c>
      <c r="AJ500" s="203"/>
      <c r="AK500" s="203"/>
      <c r="AL500" s="145"/>
      <c r="AM500" s="203" t="s">
        <v>439</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442</v>
      </c>
      <c r="AJ505" s="203"/>
      <c r="AK505" s="203"/>
      <c r="AL505" s="145"/>
      <c r="AM505" s="203" t="s">
        <v>440</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442</v>
      </c>
      <c r="AJ510" s="203"/>
      <c r="AK510" s="203"/>
      <c r="AL510" s="145"/>
      <c r="AM510" s="203" t="s">
        <v>438</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443</v>
      </c>
      <c r="AJ515" s="203"/>
      <c r="AK515" s="203"/>
      <c r="AL515" s="145"/>
      <c r="AM515" s="203" t="s">
        <v>438</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443</v>
      </c>
      <c r="AJ520" s="203"/>
      <c r="AK520" s="203"/>
      <c r="AL520" s="145"/>
      <c r="AM520" s="203" t="s">
        <v>438</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442</v>
      </c>
      <c r="AJ525" s="203"/>
      <c r="AK525" s="203"/>
      <c r="AL525" s="145"/>
      <c r="AM525" s="203" t="s">
        <v>434</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442</v>
      </c>
      <c r="AJ530" s="203"/>
      <c r="AK530" s="203"/>
      <c r="AL530" s="145"/>
      <c r="AM530" s="203" t="s">
        <v>438</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475</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470</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443</v>
      </c>
      <c r="AJ539" s="203"/>
      <c r="AK539" s="203"/>
      <c r="AL539" s="145"/>
      <c r="AM539" s="203" t="s">
        <v>438</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442</v>
      </c>
      <c r="AJ544" s="203"/>
      <c r="AK544" s="203"/>
      <c r="AL544" s="145"/>
      <c r="AM544" s="203" t="s">
        <v>440</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442</v>
      </c>
      <c r="AJ549" s="203"/>
      <c r="AK549" s="203"/>
      <c r="AL549" s="145"/>
      <c r="AM549" s="203" t="s">
        <v>434</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442</v>
      </c>
      <c r="AJ554" s="203"/>
      <c r="AK554" s="203"/>
      <c r="AL554" s="145"/>
      <c r="AM554" s="203" t="s">
        <v>434</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442</v>
      </c>
      <c r="AJ559" s="203"/>
      <c r="AK559" s="203"/>
      <c r="AL559" s="145"/>
      <c r="AM559" s="203" t="s">
        <v>438</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442</v>
      </c>
      <c r="AJ564" s="203"/>
      <c r="AK564" s="203"/>
      <c r="AL564" s="145"/>
      <c r="AM564" s="203" t="s">
        <v>434</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443</v>
      </c>
      <c r="AJ569" s="203"/>
      <c r="AK569" s="203"/>
      <c r="AL569" s="145"/>
      <c r="AM569" s="203" t="s">
        <v>434</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442</v>
      </c>
      <c r="AJ574" s="203"/>
      <c r="AK574" s="203"/>
      <c r="AL574" s="145"/>
      <c r="AM574" s="203" t="s">
        <v>434</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442</v>
      </c>
      <c r="AJ579" s="203"/>
      <c r="AK579" s="203"/>
      <c r="AL579" s="145"/>
      <c r="AM579" s="203" t="s">
        <v>434</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442</v>
      </c>
      <c r="AJ584" s="203"/>
      <c r="AK584" s="203"/>
      <c r="AL584" s="145"/>
      <c r="AM584" s="203" t="s">
        <v>438</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475</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469</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442</v>
      </c>
      <c r="AJ593" s="203"/>
      <c r="AK593" s="203"/>
      <c r="AL593" s="145"/>
      <c r="AM593" s="203" t="s">
        <v>434</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443</v>
      </c>
      <c r="AJ598" s="203"/>
      <c r="AK598" s="203"/>
      <c r="AL598" s="145"/>
      <c r="AM598" s="203" t="s">
        <v>439</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442</v>
      </c>
      <c r="AJ603" s="203"/>
      <c r="AK603" s="203"/>
      <c r="AL603" s="145"/>
      <c r="AM603" s="203" t="s">
        <v>434</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442</v>
      </c>
      <c r="AJ608" s="203"/>
      <c r="AK608" s="203"/>
      <c r="AL608" s="145"/>
      <c r="AM608" s="203" t="s">
        <v>434</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442</v>
      </c>
      <c r="AJ613" s="203"/>
      <c r="AK613" s="203"/>
      <c r="AL613" s="145"/>
      <c r="AM613" s="203" t="s">
        <v>438</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442</v>
      </c>
      <c r="AJ618" s="203"/>
      <c r="AK618" s="203"/>
      <c r="AL618" s="145"/>
      <c r="AM618" s="203" t="s">
        <v>438</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442</v>
      </c>
      <c r="AJ623" s="203"/>
      <c r="AK623" s="203"/>
      <c r="AL623" s="145"/>
      <c r="AM623" s="203" t="s">
        <v>439</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442</v>
      </c>
      <c r="AJ628" s="203"/>
      <c r="AK628" s="203"/>
      <c r="AL628" s="145"/>
      <c r="AM628" s="203" t="s">
        <v>438</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442</v>
      </c>
      <c r="AJ633" s="203"/>
      <c r="AK633" s="203"/>
      <c r="AL633" s="145"/>
      <c r="AM633" s="203" t="s">
        <v>434</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442</v>
      </c>
      <c r="AJ638" s="203"/>
      <c r="AK638" s="203"/>
      <c r="AL638" s="145"/>
      <c r="AM638" s="203" t="s">
        <v>438</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475</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470</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443</v>
      </c>
      <c r="AJ647" s="203"/>
      <c r="AK647" s="203"/>
      <c r="AL647" s="145"/>
      <c r="AM647" s="203" t="s">
        <v>434</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442</v>
      </c>
      <c r="AJ652" s="203"/>
      <c r="AK652" s="203"/>
      <c r="AL652" s="145"/>
      <c r="AM652" s="203" t="s">
        <v>434</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442</v>
      </c>
      <c r="AJ657" s="203"/>
      <c r="AK657" s="203"/>
      <c r="AL657" s="145"/>
      <c r="AM657" s="203" t="s">
        <v>438</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442</v>
      </c>
      <c r="AJ662" s="203"/>
      <c r="AK662" s="203"/>
      <c r="AL662" s="145"/>
      <c r="AM662" s="203" t="s">
        <v>434</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442</v>
      </c>
      <c r="AJ667" s="203"/>
      <c r="AK667" s="203"/>
      <c r="AL667" s="145"/>
      <c r="AM667" s="203" t="s">
        <v>434</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443</v>
      </c>
      <c r="AJ672" s="203"/>
      <c r="AK672" s="203"/>
      <c r="AL672" s="145"/>
      <c r="AM672" s="203" t="s">
        <v>434</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442</v>
      </c>
      <c r="AJ677" s="203"/>
      <c r="AK677" s="203"/>
      <c r="AL677" s="145"/>
      <c r="AM677" s="203" t="s">
        <v>440</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443</v>
      </c>
      <c r="AJ682" s="203"/>
      <c r="AK682" s="203"/>
      <c r="AL682" s="145"/>
      <c r="AM682" s="203" t="s">
        <v>438</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442</v>
      </c>
      <c r="AJ687" s="203"/>
      <c r="AK687" s="203"/>
      <c r="AL687" s="145"/>
      <c r="AM687" s="203" t="s">
        <v>434</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442</v>
      </c>
      <c r="AJ692" s="203"/>
      <c r="AK692" s="203"/>
      <c r="AL692" s="145"/>
      <c r="AM692" s="203" t="s">
        <v>439</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475</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60.75" customHeight="1" x14ac:dyDescent="0.15">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480</v>
      </c>
      <c r="AE702" s="332"/>
      <c r="AF702" s="332"/>
      <c r="AG702" s="371" t="s">
        <v>561</v>
      </c>
      <c r="AH702" s="372"/>
      <c r="AI702" s="372"/>
      <c r="AJ702" s="372"/>
      <c r="AK702" s="372"/>
      <c r="AL702" s="372"/>
      <c r="AM702" s="372"/>
      <c r="AN702" s="372"/>
      <c r="AO702" s="372"/>
      <c r="AP702" s="372"/>
      <c r="AQ702" s="372"/>
      <c r="AR702" s="372"/>
      <c r="AS702" s="372"/>
      <c r="AT702" s="372"/>
      <c r="AU702" s="372"/>
      <c r="AV702" s="372"/>
      <c r="AW702" s="372"/>
      <c r="AX702" s="373"/>
    </row>
    <row r="703" spans="1:50" ht="77.2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480</v>
      </c>
      <c r="AE703" s="315"/>
      <c r="AF703" s="315"/>
      <c r="AG703" s="87" t="s">
        <v>562</v>
      </c>
      <c r="AH703" s="88"/>
      <c r="AI703" s="88"/>
      <c r="AJ703" s="88"/>
      <c r="AK703" s="88"/>
      <c r="AL703" s="88"/>
      <c r="AM703" s="88"/>
      <c r="AN703" s="88"/>
      <c r="AO703" s="88"/>
      <c r="AP703" s="88"/>
      <c r="AQ703" s="88"/>
      <c r="AR703" s="88"/>
      <c r="AS703" s="88"/>
      <c r="AT703" s="88"/>
      <c r="AU703" s="88"/>
      <c r="AV703" s="88"/>
      <c r="AW703" s="88"/>
      <c r="AX703" s="89"/>
    </row>
    <row r="704" spans="1:50" ht="69" customHeight="1" x14ac:dyDescent="0.15">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480</v>
      </c>
      <c r="AE704" s="769"/>
      <c r="AF704" s="769"/>
      <c r="AG704" s="153" t="s">
        <v>563</v>
      </c>
      <c r="AH704" s="94"/>
      <c r="AI704" s="94"/>
      <c r="AJ704" s="94"/>
      <c r="AK704" s="94"/>
      <c r="AL704" s="94"/>
      <c r="AM704" s="94"/>
      <c r="AN704" s="94"/>
      <c r="AO704" s="94"/>
      <c r="AP704" s="94"/>
      <c r="AQ704" s="94"/>
      <c r="AR704" s="94"/>
      <c r="AS704" s="94"/>
      <c r="AT704" s="94"/>
      <c r="AU704" s="94"/>
      <c r="AV704" s="94"/>
      <c r="AW704" s="94"/>
      <c r="AX704" s="154"/>
    </row>
    <row r="705" spans="1:50" ht="39"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480</v>
      </c>
      <c r="AE705" s="701"/>
      <c r="AF705" s="701"/>
      <c r="AG705" s="111" t="s">
        <v>575</v>
      </c>
      <c r="AH705" s="91"/>
      <c r="AI705" s="91"/>
      <c r="AJ705" s="91"/>
      <c r="AK705" s="91"/>
      <c r="AL705" s="91"/>
      <c r="AM705" s="91"/>
      <c r="AN705" s="91"/>
      <c r="AO705" s="91"/>
      <c r="AP705" s="91"/>
      <c r="AQ705" s="91"/>
      <c r="AR705" s="91"/>
      <c r="AS705" s="91"/>
      <c r="AT705" s="91"/>
      <c r="AU705" s="91"/>
      <c r="AV705" s="91"/>
      <c r="AW705" s="91"/>
      <c r="AX705" s="112"/>
    </row>
    <row r="706" spans="1:50" ht="53.25" customHeight="1" x14ac:dyDescent="0.15">
      <c r="A706" s="628"/>
      <c r="B706" s="629"/>
      <c r="C706" s="780"/>
      <c r="D706" s="781"/>
      <c r="E706" s="716" t="s">
        <v>420</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503</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53.25" customHeight="1" x14ac:dyDescent="0.15">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503</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42.7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480</v>
      </c>
      <c r="AE708" s="591"/>
      <c r="AF708" s="591"/>
      <c r="AG708" s="728" t="s">
        <v>565</v>
      </c>
      <c r="AH708" s="729"/>
      <c r="AI708" s="729"/>
      <c r="AJ708" s="729"/>
      <c r="AK708" s="729"/>
      <c r="AL708" s="729"/>
      <c r="AM708" s="729"/>
      <c r="AN708" s="729"/>
      <c r="AO708" s="729"/>
      <c r="AP708" s="729"/>
      <c r="AQ708" s="729"/>
      <c r="AR708" s="729"/>
      <c r="AS708" s="729"/>
      <c r="AT708" s="729"/>
      <c r="AU708" s="729"/>
      <c r="AV708" s="729"/>
      <c r="AW708" s="729"/>
      <c r="AX708" s="730"/>
    </row>
    <row r="709" spans="1:50" ht="167.2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480</v>
      </c>
      <c r="AE709" s="315"/>
      <c r="AF709" s="315"/>
      <c r="AG709" s="87" t="s">
        <v>576</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504</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130.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480</v>
      </c>
      <c r="AE711" s="315"/>
      <c r="AF711" s="315"/>
      <c r="AG711" s="87" t="s">
        <v>577</v>
      </c>
      <c r="AH711" s="88"/>
      <c r="AI711" s="88"/>
      <c r="AJ711" s="88"/>
      <c r="AK711" s="88"/>
      <c r="AL711" s="88"/>
      <c r="AM711" s="88"/>
      <c r="AN711" s="88"/>
      <c r="AO711" s="88"/>
      <c r="AP711" s="88"/>
      <c r="AQ711" s="88"/>
      <c r="AR711" s="88"/>
      <c r="AS711" s="88"/>
      <c r="AT711" s="88"/>
      <c r="AU711" s="88"/>
      <c r="AV711" s="88"/>
      <c r="AW711" s="88"/>
      <c r="AX711" s="89"/>
    </row>
    <row r="712" spans="1:50" ht="46.5" customHeight="1" x14ac:dyDescent="0.15">
      <c r="A712" s="628"/>
      <c r="B712" s="630"/>
      <c r="C712" s="377" t="s">
        <v>389</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480</v>
      </c>
      <c r="AE712" s="769"/>
      <c r="AF712" s="769"/>
      <c r="AG712" s="796" t="s">
        <v>578</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34" t="s">
        <v>390</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4" t="s">
        <v>504</v>
      </c>
      <c r="AE713" s="315"/>
      <c r="AF713" s="649"/>
      <c r="AG713" s="87"/>
      <c r="AH713" s="88"/>
      <c r="AI713" s="88"/>
      <c r="AJ713" s="88"/>
      <c r="AK713" s="88"/>
      <c r="AL713" s="88"/>
      <c r="AM713" s="88"/>
      <c r="AN713" s="88"/>
      <c r="AO713" s="88"/>
      <c r="AP713" s="88"/>
      <c r="AQ713" s="88"/>
      <c r="AR713" s="88"/>
      <c r="AS713" s="88"/>
      <c r="AT713" s="88"/>
      <c r="AU713" s="88"/>
      <c r="AV713" s="88"/>
      <c r="AW713" s="88"/>
      <c r="AX713" s="89"/>
    </row>
    <row r="714" spans="1:50" ht="168.75" customHeight="1" x14ac:dyDescent="0.15">
      <c r="A714" s="631"/>
      <c r="B714" s="632"/>
      <c r="C714" s="633" t="s">
        <v>366</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480</v>
      </c>
      <c r="AE714" s="794"/>
      <c r="AF714" s="795"/>
      <c r="AG714" s="722" t="s">
        <v>579</v>
      </c>
      <c r="AH714" s="723"/>
      <c r="AI714" s="723"/>
      <c r="AJ714" s="723"/>
      <c r="AK714" s="723"/>
      <c r="AL714" s="723"/>
      <c r="AM714" s="723"/>
      <c r="AN714" s="723"/>
      <c r="AO714" s="723"/>
      <c r="AP714" s="723"/>
      <c r="AQ714" s="723"/>
      <c r="AR714" s="723"/>
      <c r="AS714" s="723"/>
      <c r="AT714" s="723"/>
      <c r="AU714" s="723"/>
      <c r="AV714" s="723"/>
      <c r="AW714" s="723"/>
      <c r="AX714" s="724"/>
    </row>
    <row r="715" spans="1:50" ht="120" customHeight="1" x14ac:dyDescent="0.15">
      <c r="A715" s="626" t="s">
        <v>39</v>
      </c>
      <c r="B715" s="770"/>
      <c r="C715" s="771" t="s">
        <v>367</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480</v>
      </c>
      <c r="AE715" s="591"/>
      <c r="AF715" s="642"/>
      <c r="AG715" s="728" t="s">
        <v>570</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504</v>
      </c>
      <c r="AE716" s="613"/>
      <c r="AF716" s="613"/>
      <c r="AG716" s="87"/>
      <c r="AH716" s="88"/>
      <c r="AI716" s="88"/>
      <c r="AJ716" s="88"/>
      <c r="AK716" s="88"/>
      <c r="AL716" s="88"/>
      <c r="AM716" s="88"/>
      <c r="AN716" s="88"/>
      <c r="AO716" s="88"/>
      <c r="AP716" s="88"/>
      <c r="AQ716" s="88"/>
      <c r="AR716" s="88"/>
      <c r="AS716" s="88"/>
      <c r="AT716" s="88"/>
      <c r="AU716" s="88"/>
      <c r="AV716" s="88"/>
      <c r="AW716" s="88"/>
      <c r="AX716" s="89"/>
    </row>
    <row r="717" spans="1:50" ht="82.5"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521</v>
      </c>
      <c r="AE717" s="315"/>
      <c r="AF717" s="315"/>
      <c r="AG717" s="87" t="s">
        <v>581</v>
      </c>
      <c r="AH717" s="88"/>
      <c r="AI717" s="88"/>
      <c r="AJ717" s="88"/>
      <c r="AK717" s="88"/>
      <c r="AL717" s="88"/>
      <c r="AM717" s="88"/>
      <c r="AN717" s="88"/>
      <c r="AO717" s="88"/>
      <c r="AP717" s="88"/>
      <c r="AQ717" s="88"/>
      <c r="AR717" s="88"/>
      <c r="AS717" s="88"/>
      <c r="AT717" s="88"/>
      <c r="AU717" s="88"/>
      <c r="AV717" s="88"/>
      <c r="AW717" s="88"/>
      <c r="AX717" s="89"/>
    </row>
    <row r="718" spans="1:50" ht="168"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480</v>
      </c>
      <c r="AE718" s="315"/>
      <c r="AF718" s="315"/>
      <c r="AG718" s="113" t="s">
        <v>564</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480</v>
      </c>
      <c r="AE719" s="591"/>
      <c r="AF719" s="591"/>
      <c r="AG719" s="111" t="s">
        <v>580</v>
      </c>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382</v>
      </c>
      <c r="D720" s="286"/>
      <c r="E720" s="286"/>
      <c r="F720" s="289"/>
      <c r="G720" s="285" t="s">
        <v>383</v>
      </c>
      <c r="H720" s="286"/>
      <c r="I720" s="286"/>
      <c r="J720" s="286"/>
      <c r="K720" s="286"/>
      <c r="L720" s="286"/>
      <c r="M720" s="286"/>
      <c r="N720" s="285" t="s">
        <v>386</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4"/>
      <c r="B721" s="765"/>
      <c r="C721" s="282" t="s">
        <v>476</v>
      </c>
      <c r="D721" s="283"/>
      <c r="E721" s="283"/>
      <c r="F721" s="284"/>
      <c r="G721" s="273"/>
      <c r="H721" s="274"/>
      <c r="I721" s="69" t="str">
        <f>IF(OR(G721="　", G721=""), "", "-")</f>
        <v/>
      </c>
      <c r="J721" s="277">
        <v>2</v>
      </c>
      <c r="K721" s="277"/>
      <c r="L721" s="69" t="str">
        <f>IF(M721="","","-")</f>
        <v/>
      </c>
      <c r="M721" s="70"/>
      <c r="N721" s="290" t="s">
        <v>505</v>
      </c>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100.5" customHeight="1" x14ac:dyDescent="0.15">
      <c r="A726" s="626" t="s">
        <v>47</v>
      </c>
      <c r="B726" s="788"/>
      <c r="C726" s="801" t="s">
        <v>52</v>
      </c>
      <c r="D726" s="823"/>
      <c r="E726" s="823"/>
      <c r="F726" s="824"/>
      <c r="G726" s="563" t="s">
        <v>582</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506</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t="s">
        <v>586</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t="s">
        <v>256</v>
      </c>
      <c r="B731" s="786"/>
      <c r="C731" s="786"/>
      <c r="D731" s="786"/>
      <c r="E731" s="787"/>
      <c r="F731" s="715" t="s">
        <v>587</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96.75" customHeight="1" thickBot="1" x14ac:dyDescent="0.2">
      <c r="A733" s="659" t="s">
        <v>256</v>
      </c>
      <c r="B733" s="660"/>
      <c r="C733" s="660"/>
      <c r="D733" s="660"/>
      <c r="E733" s="661"/>
      <c r="F733" s="623" t="s">
        <v>588</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395</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7" t="s">
        <v>464</v>
      </c>
      <c r="B737" s="196"/>
      <c r="C737" s="196"/>
      <c r="D737" s="197"/>
      <c r="E737" s="976" t="s">
        <v>507</v>
      </c>
      <c r="F737" s="976"/>
      <c r="G737" s="976"/>
      <c r="H737" s="976"/>
      <c r="I737" s="976"/>
      <c r="J737" s="976"/>
      <c r="K737" s="976"/>
      <c r="L737" s="976"/>
      <c r="M737" s="976"/>
      <c r="N737" s="351" t="s">
        <v>457</v>
      </c>
      <c r="O737" s="351"/>
      <c r="P737" s="351"/>
      <c r="Q737" s="351"/>
      <c r="R737" s="976" t="s">
        <v>508</v>
      </c>
      <c r="S737" s="976"/>
      <c r="T737" s="976"/>
      <c r="U737" s="976"/>
      <c r="V737" s="976"/>
      <c r="W737" s="976"/>
      <c r="X737" s="976"/>
      <c r="Y737" s="976"/>
      <c r="Z737" s="976"/>
      <c r="AA737" s="351" t="s">
        <v>456</v>
      </c>
      <c r="AB737" s="351"/>
      <c r="AC737" s="351"/>
      <c r="AD737" s="351"/>
      <c r="AE737" s="976" t="s">
        <v>508</v>
      </c>
      <c r="AF737" s="976"/>
      <c r="AG737" s="976"/>
      <c r="AH737" s="976"/>
      <c r="AI737" s="976"/>
      <c r="AJ737" s="976"/>
      <c r="AK737" s="976"/>
      <c r="AL737" s="976"/>
      <c r="AM737" s="976"/>
      <c r="AN737" s="351" t="s">
        <v>455</v>
      </c>
      <c r="AO737" s="351"/>
      <c r="AP737" s="351"/>
      <c r="AQ737" s="351"/>
      <c r="AR737" s="968" t="s">
        <v>507</v>
      </c>
      <c r="AS737" s="969"/>
      <c r="AT737" s="969"/>
      <c r="AU737" s="969"/>
      <c r="AV737" s="969"/>
      <c r="AW737" s="969"/>
      <c r="AX737" s="970"/>
      <c r="AY737" s="75"/>
      <c r="AZ737" s="75"/>
    </row>
    <row r="738" spans="1:52" ht="24.75" customHeight="1" x14ac:dyDescent="0.15">
      <c r="A738" s="977" t="s">
        <v>454</v>
      </c>
      <c r="B738" s="196"/>
      <c r="C738" s="196"/>
      <c r="D738" s="197"/>
      <c r="E738" s="976" t="s">
        <v>508</v>
      </c>
      <c r="F738" s="976"/>
      <c r="G738" s="976"/>
      <c r="H738" s="976"/>
      <c r="I738" s="976"/>
      <c r="J738" s="976"/>
      <c r="K738" s="976"/>
      <c r="L738" s="976"/>
      <c r="M738" s="976"/>
      <c r="N738" s="351" t="s">
        <v>453</v>
      </c>
      <c r="O738" s="351"/>
      <c r="P738" s="351"/>
      <c r="Q738" s="351"/>
      <c r="R738" s="976" t="s">
        <v>507</v>
      </c>
      <c r="S738" s="976"/>
      <c r="T738" s="976"/>
      <c r="U738" s="976"/>
      <c r="V738" s="976"/>
      <c r="W738" s="976"/>
      <c r="X738" s="976"/>
      <c r="Y738" s="976"/>
      <c r="Z738" s="976"/>
      <c r="AA738" s="351" t="s">
        <v>452</v>
      </c>
      <c r="AB738" s="351"/>
      <c r="AC738" s="351"/>
      <c r="AD738" s="351"/>
      <c r="AE738" s="976" t="s">
        <v>509</v>
      </c>
      <c r="AF738" s="976"/>
      <c r="AG738" s="976"/>
      <c r="AH738" s="976"/>
      <c r="AI738" s="976"/>
      <c r="AJ738" s="976"/>
      <c r="AK738" s="976"/>
      <c r="AL738" s="976"/>
      <c r="AM738" s="976"/>
      <c r="AN738" s="351" t="s">
        <v>448</v>
      </c>
      <c r="AO738" s="351"/>
      <c r="AP738" s="351"/>
      <c r="AQ738" s="351"/>
      <c r="AR738" s="968" t="s">
        <v>510</v>
      </c>
      <c r="AS738" s="969"/>
      <c r="AT738" s="969"/>
      <c r="AU738" s="969"/>
      <c r="AV738" s="969"/>
      <c r="AW738" s="969"/>
      <c r="AX738" s="970"/>
    </row>
    <row r="739" spans="1:52" ht="24.75" customHeight="1" thickBot="1" x14ac:dyDescent="0.2">
      <c r="A739" s="978" t="s">
        <v>444</v>
      </c>
      <c r="B739" s="979"/>
      <c r="C739" s="979"/>
      <c r="D739" s="980"/>
      <c r="E739" s="981" t="s">
        <v>476</v>
      </c>
      <c r="F739" s="971"/>
      <c r="G739" s="971"/>
      <c r="H739" s="79" t="str">
        <f>IF(E739="", "", "(")</f>
        <v>(</v>
      </c>
      <c r="I739" s="971"/>
      <c r="J739" s="971"/>
      <c r="K739" s="79" t="str">
        <f>IF(OR(I739="　", I739=""), "", "-")</f>
        <v/>
      </c>
      <c r="L739" s="972">
        <v>3</v>
      </c>
      <c r="M739" s="972"/>
      <c r="N739" s="80" t="str">
        <f>IF(O739="", "", "-")</f>
        <v/>
      </c>
      <c r="O739" s="81"/>
      <c r="P739" s="80" t="str">
        <f>IF(E739="", "", ")")</f>
        <v>)</v>
      </c>
      <c r="Q739" s="981"/>
      <c r="R739" s="971"/>
      <c r="S739" s="971"/>
      <c r="T739" s="79" t="str">
        <f>IF(Q739="", "", "(")</f>
        <v/>
      </c>
      <c r="U739" s="971"/>
      <c r="V739" s="971"/>
      <c r="W739" s="79" t="str">
        <f>IF(OR(U739="　", U739=""), "", "-")</f>
        <v/>
      </c>
      <c r="X739" s="972"/>
      <c r="Y739" s="972"/>
      <c r="Z739" s="80" t="str">
        <f>IF(AA739="", "", "-")</f>
        <v/>
      </c>
      <c r="AA739" s="81"/>
      <c r="AB739" s="80" t="str">
        <f>IF(Q739="", "", ")")</f>
        <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35" customHeight="1" x14ac:dyDescent="0.15">
      <c r="A740" s="600" t="s">
        <v>423</v>
      </c>
      <c r="B740" s="601"/>
      <c r="C740" s="601"/>
      <c r="D740" s="601"/>
      <c r="E740" s="601"/>
      <c r="F740" s="602"/>
      <c r="G740" s="76" t="s">
        <v>445</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16.5"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425</v>
      </c>
      <c r="B779" s="615"/>
      <c r="C779" s="615"/>
      <c r="D779" s="615"/>
      <c r="E779" s="615"/>
      <c r="F779" s="616"/>
      <c r="G779" s="581" t="s">
        <v>522</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526</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15">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15">
      <c r="A781" s="617"/>
      <c r="B781" s="618"/>
      <c r="C781" s="618"/>
      <c r="D781" s="618"/>
      <c r="E781" s="618"/>
      <c r="F781" s="619"/>
      <c r="G781" s="656" t="s">
        <v>524</v>
      </c>
      <c r="H781" s="657"/>
      <c r="I781" s="657"/>
      <c r="J781" s="657"/>
      <c r="K781" s="658"/>
      <c r="L781" s="650" t="s">
        <v>523</v>
      </c>
      <c r="M781" s="651"/>
      <c r="N781" s="651"/>
      <c r="O781" s="651"/>
      <c r="P781" s="651"/>
      <c r="Q781" s="651"/>
      <c r="R781" s="651"/>
      <c r="S781" s="651"/>
      <c r="T781" s="651"/>
      <c r="U781" s="651"/>
      <c r="V781" s="651"/>
      <c r="W781" s="651"/>
      <c r="X781" s="652"/>
      <c r="Y781" s="374">
        <v>14.2</v>
      </c>
      <c r="Z781" s="375"/>
      <c r="AA781" s="375"/>
      <c r="AB781" s="791"/>
      <c r="AC781" s="656"/>
      <c r="AD781" s="657"/>
      <c r="AE781" s="657"/>
      <c r="AF781" s="657"/>
      <c r="AG781" s="658"/>
      <c r="AH781" s="650" t="s">
        <v>525</v>
      </c>
      <c r="AI781" s="651"/>
      <c r="AJ781" s="651"/>
      <c r="AK781" s="651"/>
      <c r="AL781" s="651"/>
      <c r="AM781" s="651"/>
      <c r="AN781" s="651"/>
      <c r="AO781" s="651"/>
      <c r="AP781" s="651"/>
      <c r="AQ781" s="651"/>
      <c r="AR781" s="651"/>
      <c r="AS781" s="651"/>
      <c r="AT781" s="652"/>
      <c r="AU781" s="374"/>
      <c r="AV781" s="375"/>
      <c r="AW781" s="375"/>
      <c r="AX781" s="376"/>
    </row>
    <row r="782" spans="1:50" ht="24.75" hidden="1" customHeight="1" x14ac:dyDescent="0.15">
      <c r="A782" s="617"/>
      <c r="B782" s="618"/>
      <c r="C782" s="618"/>
      <c r="D782" s="618"/>
      <c r="E782" s="618"/>
      <c r="F782" s="619"/>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hidden="1"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thickBot="1" x14ac:dyDescent="0.2">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14.2</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0</v>
      </c>
      <c r="AV791" s="818"/>
      <c r="AW791" s="818"/>
      <c r="AX791" s="820"/>
    </row>
    <row r="792" spans="1:50" ht="24.75" customHeight="1" x14ac:dyDescent="0.15">
      <c r="A792" s="617"/>
      <c r="B792" s="618"/>
      <c r="C792" s="618"/>
      <c r="D792" s="618"/>
      <c r="E792" s="618"/>
      <c r="F792" s="619"/>
      <c r="G792" s="581" t="s">
        <v>527</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566</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customHeight="1" x14ac:dyDescent="0.15">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customHeight="1" x14ac:dyDescent="0.15">
      <c r="A794" s="617"/>
      <c r="B794" s="618"/>
      <c r="C794" s="618"/>
      <c r="D794" s="618"/>
      <c r="E794" s="618"/>
      <c r="F794" s="619"/>
      <c r="G794" s="656"/>
      <c r="H794" s="657"/>
      <c r="I794" s="657"/>
      <c r="J794" s="657"/>
      <c r="K794" s="658"/>
      <c r="L794" s="650" t="s">
        <v>525</v>
      </c>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t="s">
        <v>525</v>
      </c>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customHeight="1" thickBot="1" x14ac:dyDescent="0.2">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customHeight="1" x14ac:dyDescent="0.15">
      <c r="A805" s="617"/>
      <c r="B805" s="618"/>
      <c r="C805" s="618"/>
      <c r="D805" s="618"/>
      <c r="E805" s="618"/>
      <c r="F805" s="619"/>
      <c r="G805" s="581" t="s">
        <v>363</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364</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customHeight="1" x14ac:dyDescent="0.15">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customHeight="1" thickBot="1" x14ac:dyDescent="0.2">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customHeight="1" x14ac:dyDescent="0.15">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customHeight="1" x14ac:dyDescent="0.15">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hidden="1" customHeight="1" thickBot="1" x14ac:dyDescent="0.2">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387</v>
      </c>
      <c r="AM831" s="267"/>
      <c r="AN831" s="267"/>
      <c r="AO831" s="68" t="s">
        <v>385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381</v>
      </c>
      <c r="AD836" s="135"/>
      <c r="AE836" s="135"/>
      <c r="AF836" s="135"/>
      <c r="AG836" s="135"/>
      <c r="AH836" s="353" t="s">
        <v>407</v>
      </c>
      <c r="AI836" s="350"/>
      <c r="AJ836" s="350"/>
      <c r="AK836" s="350"/>
      <c r="AL836" s="350" t="s">
        <v>21</v>
      </c>
      <c r="AM836" s="350"/>
      <c r="AN836" s="350"/>
      <c r="AO836" s="355"/>
      <c r="AP836" s="356" t="s">
        <v>344</v>
      </c>
      <c r="AQ836" s="356"/>
      <c r="AR836" s="356"/>
      <c r="AS836" s="356"/>
      <c r="AT836" s="356"/>
      <c r="AU836" s="356"/>
      <c r="AV836" s="356"/>
      <c r="AW836" s="356"/>
      <c r="AX836" s="356"/>
    </row>
    <row r="837" spans="1:50" ht="52.5" customHeight="1" x14ac:dyDescent="0.15">
      <c r="A837" s="362">
        <v>1</v>
      </c>
      <c r="B837" s="362">
        <v>1</v>
      </c>
      <c r="C837" s="333" t="s">
        <v>528</v>
      </c>
      <c r="D837" s="333"/>
      <c r="E837" s="333"/>
      <c r="F837" s="333"/>
      <c r="G837" s="333"/>
      <c r="H837" s="333"/>
      <c r="I837" s="333"/>
      <c r="J837" s="334">
        <v>7010401018377</v>
      </c>
      <c r="K837" s="335"/>
      <c r="L837" s="335"/>
      <c r="M837" s="335"/>
      <c r="N837" s="335"/>
      <c r="O837" s="335"/>
      <c r="P837" s="336" t="s">
        <v>529</v>
      </c>
      <c r="Q837" s="336"/>
      <c r="R837" s="336"/>
      <c r="S837" s="336"/>
      <c r="T837" s="336"/>
      <c r="U837" s="336"/>
      <c r="V837" s="336"/>
      <c r="W837" s="336"/>
      <c r="X837" s="336"/>
      <c r="Y837" s="337">
        <v>14.2</v>
      </c>
      <c r="Z837" s="338"/>
      <c r="AA837" s="338"/>
      <c r="AB837" s="339"/>
      <c r="AC837" s="349" t="s">
        <v>412</v>
      </c>
      <c r="AD837" s="357"/>
      <c r="AE837" s="357"/>
      <c r="AF837" s="357"/>
      <c r="AG837" s="357"/>
      <c r="AH837" s="358">
        <v>3</v>
      </c>
      <c r="AI837" s="359"/>
      <c r="AJ837" s="359"/>
      <c r="AK837" s="359"/>
      <c r="AL837" s="343" t="s">
        <v>530</v>
      </c>
      <c r="AM837" s="344"/>
      <c r="AN837" s="344"/>
      <c r="AO837" s="345"/>
      <c r="AP837" s="346" t="s">
        <v>530</v>
      </c>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381</v>
      </c>
      <c r="AD869" s="135"/>
      <c r="AE869" s="135"/>
      <c r="AF869" s="135"/>
      <c r="AG869" s="135"/>
      <c r="AH869" s="353" t="s">
        <v>407</v>
      </c>
      <c r="AI869" s="350"/>
      <c r="AJ869" s="350"/>
      <c r="AK869" s="350"/>
      <c r="AL869" s="350" t="s">
        <v>21</v>
      </c>
      <c r="AM869" s="350"/>
      <c r="AN869" s="350"/>
      <c r="AO869" s="355"/>
      <c r="AP869" s="356" t="s">
        <v>344</v>
      </c>
      <c r="AQ869" s="356"/>
      <c r="AR869" s="356"/>
      <c r="AS869" s="356"/>
      <c r="AT869" s="356"/>
      <c r="AU869" s="356"/>
      <c r="AV869" s="356"/>
      <c r="AW869" s="356"/>
      <c r="AX869" s="356"/>
    </row>
    <row r="870" spans="1:50" ht="30" customHeight="1" x14ac:dyDescent="0.15">
      <c r="A870" s="362">
        <v>1</v>
      </c>
      <c r="B870" s="362">
        <v>1</v>
      </c>
      <c r="C870" s="333" t="s">
        <v>531</v>
      </c>
      <c r="D870" s="333"/>
      <c r="E870" s="333"/>
      <c r="F870" s="333"/>
      <c r="G870" s="333"/>
      <c r="H870" s="333"/>
      <c r="I870" s="333"/>
      <c r="J870" s="334" t="s">
        <v>530</v>
      </c>
      <c r="K870" s="335"/>
      <c r="L870" s="335"/>
      <c r="M870" s="335"/>
      <c r="N870" s="335"/>
      <c r="O870" s="335"/>
      <c r="P870" s="336" t="s">
        <v>537</v>
      </c>
      <c r="Q870" s="336"/>
      <c r="R870" s="336"/>
      <c r="S870" s="336"/>
      <c r="T870" s="336"/>
      <c r="U870" s="336"/>
      <c r="V870" s="336"/>
      <c r="W870" s="336"/>
      <c r="X870" s="336"/>
      <c r="Y870" s="337">
        <v>0</v>
      </c>
      <c r="Z870" s="338"/>
      <c r="AA870" s="338"/>
      <c r="AB870" s="339"/>
      <c r="AC870" s="349" t="s">
        <v>195</v>
      </c>
      <c r="AD870" s="357"/>
      <c r="AE870" s="357"/>
      <c r="AF870" s="357"/>
      <c r="AG870" s="357"/>
      <c r="AH870" s="358" t="s">
        <v>538</v>
      </c>
      <c r="AI870" s="359"/>
      <c r="AJ870" s="359"/>
      <c r="AK870" s="359"/>
      <c r="AL870" s="343" t="s">
        <v>539</v>
      </c>
      <c r="AM870" s="344"/>
      <c r="AN870" s="344"/>
      <c r="AO870" s="345"/>
      <c r="AP870" s="346" t="s">
        <v>539</v>
      </c>
      <c r="AQ870" s="346"/>
      <c r="AR870" s="346"/>
      <c r="AS870" s="346"/>
      <c r="AT870" s="346"/>
      <c r="AU870" s="346"/>
      <c r="AV870" s="346"/>
      <c r="AW870" s="346"/>
      <c r="AX870" s="346"/>
    </row>
    <row r="871" spans="1:50" ht="30" customHeight="1" x14ac:dyDescent="0.15">
      <c r="A871" s="362">
        <v>2</v>
      </c>
      <c r="B871" s="362">
        <v>1</v>
      </c>
      <c r="C871" s="333" t="s">
        <v>532</v>
      </c>
      <c r="D871" s="333"/>
      <c r="E871" s="333"/>
      <c r="F871" s="333"/>
      <c r="G871" s="333"/>
      <c r="H871" s="333"/>
      <c r="I871" s="333"/>
      <c r="J871" s="334" t="s">
        <v>530</v>
      </c>
      <c r="K871" s="335"/>
      <c r="L871" s="335"/>
      <c r="M871" s="335"/>
      <c r="N871" s="335"/>
      <c r="O871" s="335"/>
      <c r="P871" s="336" t="s">
        <v>537</v>
      </c>
      <c r="Q871" s="336"/>
      <c r="R871" s="336"/>
      <c r="S871" s="336"/>
      <c r="T871" s="336"/>
      <c r="U871" s="336"/>
      <c r="V871" s="336"/>
      <c r="W871" s="336"/>
      <c r="X871" s="336"/>
      <c r="Y871" s="337">
        <v>0</v>
      </c>
      <c r="Z871" s="338"/>
      <c r="AA871" s="338"/>
      <c r="AB871" s="339"/>
      <c r="AC871" s="349" t="s">
        <v>195</v>
      </c>
      <c r="AD871" s="349"/>
      <c r="AE871" s="349"/>
      <c r="AF871" s="349"/>
      <c r="AG871" s="349"/>
      <c r="AH871" s="358" t="s">
        <v>539</v>
      </c>
      <c r="AI871" s="359"/>
      <c r="AJ871" s="359"/>
      <c r="AK871" s="359"/>
      <c r="AL871" s="343" t="s">
        <v>539</v>
      </c>
      <c r="AM871" s="344"/>
      <c r="AN871" s="344"/>
      <c r="AO871" s="345"/>
      <c r="AP871" s="346" t="s">
        <v>539</v>
      </c>
      <c r="AQ871" s="346"/>
      <c r="AR871" s="346"/>
      <c r="AS871" s="346"/>
      <c r="AT871" s="346"/>
      <c r="AU871" s="346"/>
      <c r="AV871" s="346"/>
      <c r="AW871" s="346"/>
      <c r="AX871" s="346"/>
    </row>
    <row r="872" spans="1:50" ht="30" customHeight="1" x14ac:dyDescent="0.15">
      <c r="A872" s="362">
        <v>3</v>
      </c>
      <c r="B872" s="362">
        <v>1</v>
      </c>
      <c r="C872" s="347" t="s">
        <v>533</v>
      </c>
      <c r="D872" s="333"/>
      <c r="E872" s="333"/>
      <c r="F872" s="333"/>
      <c r="G872" s="333"/>
      <c r="H872" s="333"/>
      <c r="I872" s="333"/>
      <c r="J872" s="334" t="s">
        <v>530</v>
      </c>
      <c r="K872" s="335"/>
      <c r="L872" s="335"/>
      <c r="M872" s="335"/>
      <c r="N872" s="335"/>
      <c r="O872" s="335"/>
      <c r="P872" s="348" t="s">
        <v>537</v>
      </c>
      <c r="Q872" s="336"/>
      <c r="R872" s="336"/>
      <c r="S872" s="336"/>
      <c r="T872" s="336"/>
      <c r="U872" s="336"/>
      <c r="V872" s="336"/>
      <c r="W872" s="336"/>
      <c r="X872" s="336"/>
      <c r="Y872" s="337">
        <v>0</v>
      </c>
      <c r="Z872" s="338"/>
      <c r="AA872" s="338"/>
      <c r="AB872" s="339"/>
      <c r="AC872" s="349" t="s">
        <v>195</v>
      </c>
      <c r="AD872" s="349"/>
      <c r="AE872" s="349"/>
      <c r="AF872" s="349"/>
      <c r="AG872" s="349"/>
      <c r="AH872" s="341" t="s">
        <v>539</v>
      </c>
      <c r="AI872" s="342"/>
      <c r="AJ872" s="342"/>
      <c r="AK872" s="342"/>
      <c r="AL872" s="343" t="s">
        <v>539</v>
      </c>
      <c r="AM872" s="344"/>
      <c r="AN872" s="344"/>
      <c r="AO872" s="345"/>
      <c r="AP872" s="346" t="s">
        <v>539</v>
      </c>
      <c r="AQ872" s="346"/>
      <c r="AR872" s="346"/>
      <c r="AS872" s="346"/>
      <c r="AT872" s="346"/>
      <c r="AU872" s="346"/>
      <c r="AV872" s="346"/>
      <c r="AW872" s="346"/>
      <c r="AX872" s="346"/>
    </row>
    <row r="873" spans="1:50" ht="30" customHeight="1" x14ac:dyDescent="0.15">
      <c r="A873" s="362">
        <v>4</v>
      </c>
      <c r="B873" s="362">
        <v>1</v>
      </c>
      <c r="C873" s="347" t="s">
        <v>534</v>
      </c>
      <c r="D873" s="333"/>
      <c r="E873" s="333"/>
      <c r="F873" s="333"/>
      <c r="G873" s="333"/>
      <c r="H873" s="333"/>
      <c r="I873" s="333"/>
      <c r="J873" s="334" t="s">
        <v>530</v>
      </c>
      <c r="K873" s="335"/>
      <c r="L873" s="335"/>
      <c r="M873" s="335"/>
      <c r="N873" s="335"/>
      <c r="O873" s="335"/>
      <c r="P873" s="348" t="s">
        <v>537</v>
      </c>
      <c r="Q873" s="336"/>
      <c r="R873" s="336"/>
      <c r="S873" s="336"/>
      <c r="T873" s="336"/>
      <c r="U873" s="336"/>
      <c r="V873" s="336"/>
      <c r="W873" s="336"/>
      <c r="X873" s="336"/>
      <c r="Y873" s="337">
        <v>0</v>
      </c>
      <c r="Z873" s="338"/>
      <c r="AA873" s="338"/>
      <c r="AB873" s="339"/>
      <c r="AC873" s="349" t="s">
        <v>195</v>
      </c>
      <c r="AD873" s="349"/>
      <c r="AE873" s="349"/>
      <c r="AF873" s="349"/>
      <c r="AG873" s="349"/>
      <c r="AH873" s="341" t="s">
        <v>539</v>
      </c>
      <c r="AI873" s="342"/>
      <c r="AJ873" s="342"/>
      <c r="AK873" s="342"/>
      <c r="AL873" s="343" t="s">
        <v>539</v>
      </c>
      <c r="AM873" s="344"/>
      <c r="AN873" s="344"/>
      <c r="AO873" s="345"/>
      <c r="AP873" s="346" t="s">
        <v>539</v>
      </c>
      <c r="AQ873" s="346"/>
      <c r="AR873" s="346"/>
      <c r="AS873" s="346"/>
      <c r="AT873" s="346"/>
      <c r="AU873" s="346"/>
      <c r="AV873" s="346"/>
      <c r="AW873" s="346"/>
      <c r="AX873" s="346"/>
    </row>
    <row r="874" spans="1:50" ht="30" customHeight="1" x14ac:dyDescent="0.15">
      <c r="A874" s="362">
        <v>5</v>
      </c>
      <c r="B874" s="362">
        <v>1</v>
      </c>
      <c r="C874" s="333" t="s">
        <v>535</v>
      </c>
      <c r="D874" s="333"/>
      <c r="E874" s="333"/>
      <c r="F874" s="333"/>
      <c r="G874" s="333"/>
      <c r="H874" s="333"/>
      <c r="I874" s="333"/>
      <c r="J874" s="334" t="s">
        <v>530</v>
      </c>
      <c r="K874" s="335"/>
      <c r="L874" s="335"/>
      <c r="M874" s="335"/>
      <c r="N874" s="335"/>
      <c r="O874" s="335"/>
      <c r="P874" s="336" t="s">
        <v>537</v>
      </c>
      <c r="Q874" s="336"/>
      <c r="R874" s="336"/>
      <c r="S874" s="336"/>
      <c r="T874" s="336"/>
      <c r="U874" s="336"/>
      <c r="V874" s="336"/>
      <c r="W874" s="336"/>
      <c r="X874" s="336"/>
      <c r="Y874" s="337">
        <v>0</v>
      </c>
      <c r="Z874" s="338"/>
      <c r="AA874" s="338"/>
      <c r="AB874" s="339"/>
      <c r="AC874" s="340" t="s">
        <v>195</v>
      </c>
      <c r="AD874" s="340"/>
      <c r="AE874" s="340"/>
      <c r="AF874" s="340"/>
      <c r="AG874" s="340"/>
      <c r="AH874" s="341" t="s">
        <v>539</v>
      </c>
      <c r="AI874" s="342"/>
      <c r="AJ874" s="342"/>
      <c r="AK874" s="342"/>
      <c r="AL874" s="343" t="s">
        <v>540</v>
      </c>
      <c r="AM874" s="344"/>
      <c r="AN874" s="344"/>
      <c r="AO874" s="345"/>
      <c r="AP874" s="346" t="s">
        <v>542</v>
      </c>
      <c r="AQ874" s="346"/>
      <c r="AR874" s="346"/>
      <c r="AS874" s="346"/>
      <c r="AT874" s="346"/>
      <c r="AU874" s="346"/>
      <c r="AV874" s="346"/>
      <c r="AW874" s="346"/>
      <c r="AX874" s="346"/>
    </row>
    <row r="875" spans="1:50" ht="30" customHeight="1" x14ac:dyDescent="0.15">
      <c r="A875" s="362">
        <v>6</v>
      </c>
      <c r="B875" s="362">
        <v>1</v>
      </c>
      <c r="C875" s="333" t="s">
        <v>536</v>
      </c>
      <c r="D875" s="333"/>
      <c r="E875" s="333"/>
      <c r="F875" s="333"/>
      <c r="G875" s="333"/>
      <c r="H875" s="333"/>
      <c r="I875" s="333"/>
      <c r="J875" s="334" t="s">
        <v>530</v>
      </c>
      <c r="K875" s="335"/>
      <c r="L875" s="335"/>
      <c r="M875" s="335"/>
      <c r="N875" s="335"/>
      <c r="O875" s="335"/>
      <c r="P875" s="336" t="s">
        <v>537</v>
      </c>
      <c r="Q875" s="336"/>
      <c r="R875" s="336"/>
      <c r="S875" s="336"/>
      <c r="T875" s="336"/>
      <c r="U875" s="336"/>
      <c r="V875" s="336"/>
      <c r="W875" s="336"/>
      <c r="X875" s="336"/>
      <c r="Y875" s="337">
        <v>0</v>
      </c>
      <c r="Z875" s="338"/>
      <c r="AA875" s="338"/>
      <c r="AB875" s="339"/>
      <c r="AC875" s="340" t="s">
        <v>195</v>
      </c>
      <c r="AD875" s="340"/>
      <c r="AE875" s="340"/>
      <c r="AF875" s="340"/>
      <c r="AG875" s="340"/>
      <c r="AH875" s="341" t="s">
        <v>540</v>
      </c>
      <c r="AI875" s="342"/>
      <c r="AJ875" s="342"/>
      <c r="AK875" s="342"/>
      <c r="AL875" s="343" t="s">
        <v>541</v>
      </c>
      <c r="AM875" s="344"/>
      <c r="AN875" s="344"/>
      <c r="AO875" s="345"/>
      <c r="AP875" s="346" t="s">
        <v>538</v>
      </c>
      <c r="AQ875" s="346"/>
      <c r="AR875" s="346"/>
      <c r="AS875" s="346"/>
      <c r="AT875" s="346"/>
      <c r="AU875" s="346"/>
      <c r="AV875" s="346"/>
      <c r="AW875" s="346"/>
      <c r="AX875" s="346"/>
    </row>
    <row r="876" spans="1:50" ht="30" customHeight="1" x14ac:dyDescent="0.15">
      <c r="A876" s="362">
        <v>7</v>
      </c>
      <c r="B876" s="362">
        <v>1</v>
      </c>
      <c r="C876" s="347" t="s">
        <v>552</v>
      </c>
      <c r="D876" s="333"/>
      <c r="E876" s="333"/>
      <c r="F876" s="333"/>
      <c r="G876" s="333"/>
      <c r="H876" s="333"/>
      <c r="I876" s="333"/>
      <c r="J876" s="334" t="s">
        <v>473</v>
      </c>
      <c r="K876" s="335"/>
      <c r="L876" s="335"/>
      <c r="M876" s="335"/>
      <c r="N876" s="335"/>
      <c r="O876" s="335"/>
      <c r="P876" s="336" t="s">
        <v>537</v>
      </c>
      <c r="Q876" s="336"/>
      <c r="R876" s="336"/>
      <c r="S876" s="336"/>
      <c r="T876" s="336"/>
      <c r="U876" s="336"/>
      <c r="V876" s="336"/>
      <c r="W876" s="336"/>
      <c r="X876" s="336"/>
      <c r="Y876" s="337">
        <v>0</v>
      </c>
      <c r="Z876" s="338"/>
      <c r="AA876" s="338"/>
      <c r="AB876" s="339"/>
      <c r="AC876" s="340" t="s">
        <v>195</v>
      </c>
      <c r="AD876" s="340"/>
      <c r="AE876" s="340"/>
      <c r="AF876" s="340"/>
      <c r="AG876" s="340"/>
      <c r="AH876" s="341" t="s">
        <v>553</v>
      </c>
      <c r="AI876" s="342"/>
      <c r="AJ876" s="342"/>
      <c r="AK876" s="342"/>
      <c r="AL876" s="343" t="s">
        <v>554</v>
      </c>
      <c r="AM876" s="344"/>
      <c r="AN876" s="344"/>
      <c r="AO876" s="345"/>
      <c r="AP876" s="346" t="s">
        <v>555</v>
      </c>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365</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381</v>
      </c>
      <c r="AD902" s="135"/>
      <c r="AE902" s="135"/>
      <c r="AF902" s="135"/>
      <c r="AG902" s="135"/>
      <c r="AH902" s="353" t="s">
        <v>407</v>
      </c>
      <c r="AI902" s="350"/>
      <c r="AJ902" s="350"/>
      <c r="AK902" s="350"/>
      <c r="AL902" s="350" t="s">
        <v>21</v>
      </c>
      <c r="AM902" s="350"/>
      <c r="AN902" s="350"/>
      <c r="AO902" s="355"/>
      <c r="AP902" s="356" t="s">
        <v>344</v>
      </c>
      <c r="AQ902" s="356"/>
      <c r="AR902" s="356"/>
      <c r="AS902" s="356"/>
      <c r="AT902" s="356"/>
      <c r="AU902" s="356"/>
      <c r="AV902" s="356"/>
      <c r="AW902" s="356"/>
      <c r="AX902" s="356"/>
    </row>
    <row r="903" spans="1:50" ht="30" customHeight="1" x14ac:dyDescent="0.15">
      <c r="A903" s="362">
        <v>1</v>
      </c>
      <c r="B903" s="362">
        <v>1</v>
      </c>
      <c r="C903" s="333" t="s">
        <v>543</v>
      </c>
      <c r="D903" s="333"/>
      <c r="E903" s="333"/>
      <c r="F903" s="333"/>
      <c r="G903" s="333"/>
      <c r="H903" s="333"/>
      <c r="I903" s="333"/>
      <c r="J903" s="334">
        <v>5010401030061</v>
      </c>
      <c r="K903" s="335"/>
      <c r="L903" s="335"/>
      <c r="M903" s="335"/>
      <c r="N903" s="335"/>
      <c r="O903" s="335"/>
      <c r="P903" s="348" t="s">
        <v>544</v>
      </c>
      <c r="Q903" s="336"/>
      <c r="R903" s="336"/>
      <c r="S903" s="336"/>
      <c r="T903" s="336"/>
      <c r="U903" s="336"/>
      <c r="V903" s="336"/>
      <c r="W903" s="336"/>
      <c r="X903" s="336"/>
      <c r="Y903" s="337">
        <v>0.2</v>
      </c>
      <c r="Z903" s="338"/>
      <c r="AA903" s="338"/>
      <c r="AB903" s="339"/>
      <c r="AC903" s="349" t="s">
        <v>411</v>
      </c>
      <c r="AD903" s="357"/>
      <c r="AE903" s="357"/>
      <c r="AF903" s="357"/>
      <c r="AG903" s="357"/>
      <c r="AH903" s="358">
        <v>2</v>
      </c>
      <c r="AI903" s="359"/>
      <c r="AJ903" s="359"/>
      <c r="AK903" s="359"/>
      <c r="AL903" s="343" t="s">
        <v>545</v>
      </c>
      <c r="AM903" s="344"/>
      <c r="AN903" s="344"/>
      <c r="AO903" s="345"/>
      <c r="AP903" s="346" t="s">
        <v>545</v>
      </c>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381</v>
      </c>
      <c r="AD935" s="135"/>
      <c r="AE935" s="135"/>
      <c r="AF935" s="135"/>
      <c r="AG935" s="135"/>
      <c r="AH935" s="353" t="s">
        <v>407</v>
      </c>
      <c r="AI935" s="350"/>
      <c r="AJ935" s="350"/>
      <c r="AK935" s="350"/>
      <c r="AL935" s="350" t="s">
        <v>21</v>
      </c>
      <c r="AM935" s="350"/>
      <c r="AN935" s="350"/>
      <c r="AO935" s="355"/>
      <c r="AP935" s="356" t="s">
        <v>344</v>
      </c>
      <c r="AQ935" s="356"/>
      <c r="AR935" s="356"/>
      <c r="AS935" s="356"/>
      <c r="AT935" s="356"/>
      <c r="AU935" s="356"/>
      <c r="AV935" s="356"/>
      <c r="AW935" s="356"/>
      <c r="AX935" s="356"/>
    </row>
    <row r="936" spans="1:50" ht="30" customHeight="1" x14ac:dyDescent="0.15">
      <c r="A936" s="362">
        <v>1</v>
      </c>
      <c r="B936" s="362">
        <v>1</v>
      </c>
      <c r="C936" s="347" t="s">
        <v>567</v>
      </c>
      <c r="D936" s="333"/>
      <c r="E936" s="333"/>
      <c r="F936" s="333"/>
      <c r="G936" s="333"/>
      <c r="H936" s="333"/>
      <c r="I936" s="333"/>
      <c r="J936" s="334">
        <v>1011401012508</v>
      </c>
      <c r="K936" s="335"/>
      <c r="L936" s="335"/>
      <c r="M936" s="335"/>
      <c r="N936" s="335"/>
      <c r="O936" s="335"/>
      <c r="P936" s="336" t="s">
        <v>546</v>
      </c>
      <c r="Q936" s="336"/>
      <c r="R936" s="336"/>
      <c r="S936" s="336"/>
      <c r="T936" s="336"/>
      <c r="U936" s="336"/>
      <c r="V936" s="336"/>
      <c r="W936" s="336"/>
      <c r="X936" s="336"/>
      <c r="Y936" s="337">
        <v>0</v>
      </c>
      <c r="Z936" s="338"/>
      <c r="AA936" s="338"/>
      <c r="AB936" s="339"/>
      <c r="AC936" s="349" t="s">
        <v>417</v>
      </c>
      <c r="AD936" s="357"/>
      <c r="AE936" s="357"/>
      <c r="AF936" s="357"/>
      <c r="AG936" s="357"/>
      <c r="AH936" s="358">
        <v>2</v>
      </c>
      <c r="AI936" s="359"/>
      <c r="AJ936" s="359"/>
      <c r="AK936" s="359"/>
      <c r="AL936" s="343" t="s">
        <v>545</v>
      </c>
      <c r="AM936" s="344"/>
      <c r="AN936" s="344"/>
      <c r="AO936" s="345"/>
      <c r="AP936" s="346" t="s">
        <v>547</v>
      </c>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381</v>
      </c>
      <c r="AD968" s="135"/>
      <c r="AE968" s="135"/>
      <c r="AF968" s="135"/>
      <c r="AG968" s="135"/>
      <c r="AH968" s="353" t="s">
        <v>407</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381</v>
      </c>
      <c r="AD1001" s="135"/>
      <c r="AE1001" s="135"/>
      <c r="AF1001" s="135"/>
      <c r="AG1001" s="135"/>
      <c r="AH1001" s="353" t="s">
        <v>407</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381</v>
      </c>
      <c r="AD1034" s="135"/>
      <c r="AE1034" s="135"/>
      <c r="AF1034" s="135"/>
      <c r="AG1034" s="135"/>
      <c r="AH1034" s="353" t="s">
        <v>407</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381</v>
      </c>
      <c r="AD1067" s="135"/>
      <c r="AE1067" s="135"/>
      <c r="AF1067" s="135"/>
      <c r="AG1067" s="135"/>
      <c r="AH1067" s="353" t="s">
        <v>407</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371</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387</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372</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customSheetViews>
    <customSheetView guid="{CA49892F-F862-4B15-A15F-EBF8EC7B6AB7}" scale="70" showPageBreaks="1" fitToPage="1" printArea="1" hiddenRows="1" view="pageBreakPreview" topLeftCell="A16">
      <selection activeCell="AD23" sqref="AD23:AX29"/>
      <rowBreaks count="6" manualBreakCount="6">
        <brk id="43" max="49" man="1"/>
        <brk id="249" max="49" man="1"/>
        <brk id="714" max="49" man="1"/>
        <brk id="727" max="49" man="1"/>
        <brk id="778" max="49" man="1"/>
        <brk id="831" max="49" man="1"/>
      </rowBreak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customSheetView>
  </customSheetViews>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82">
    <cfRule type="expression" dxfId="2093" priority="13877">
      <formula>IF(RIGHT(TEXT(Y782,"0.#"),1)=".",FALSE,TRUE)</formula>
    </cfRule>
    <cfRule type="expression" dxfId="2092" priority="13878">
      <formula>IF(RIGHT(TEXT(Y782,"0.#"),1)=".",TRUE,FALSE)</formula>
    </cfRule>
  </conditionalFormatting>
  <conditionalFormatting sqref="Y791">
    <cfRule type="expression" dxfId="2091" priority="13873">
      <formula>IF(RIGHT(TEXT(Y791,"0.#"),1)=".",FALSE,TRUE)</formula>
    </cfRule>
    <cfRule type="expression" dxfId="2090" priority="13874">
      <formula>IF(RIGHT(TEXT(Y791,"0.#"),1)=".",TRUE,FALSE)</formula>
    </cfRule>
  </conditionalFormatting>
  <conditionalFormatting sqref="Y822:Y829 Y820 Y809:Y816 Y807 Y796:Y803 Y794">
    <cfRule type="expression" dxfId="2089" priority="13655">
      <formula>IF(RIGHT(TEXT(Y794,"0.#"),1)=".",FALSE,TRUE)</formula>
    </cfRule>
    <cfRule type="expression" dxfId="2088" priority="13656">
      <formula>IF(RIGHT(TEXT(Y794,"0.#"),1)=".",TRUE,FALSE)</formula>
    </cfRule>
  </conditionalFormatting>
  <conditionalFormatting sqref="P13:AX13 AR15:AX15 P15:AQ17">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83:Y790 Y781">
    <cfRule type="expression" dxfId="2081" priority="13679">
      <formula>IF(RIGHT(TEXT(Y781,"0.#"),1)=".",FALSE,TRUE)</formula>
    </cfRule>
    <cfRule type="expression" dxfId="2080" priority="13680">
      <formula>IF(RIGHT(TEXT(Y781,"0.#"),1)=".",TRUE,FALSE)</formula>
    </cfRule>
  </conditionalFormatting>
  <conditionalFormatting sqref="AU782">
    <cfRule type="expression" dxfId="2079" priority="13677">
      <formula>IF(RIGHT(TEXT(AU782,"0.#"),1)=".",FALSE,TRUE)</formula>
    </cfRule>
    <cfRule type="expression" dxfId="2078" priority="13678">
      <formula>IF(RIGHT(TEXT(AU782,"0.#"),1)=".",TRUE,FALSE)</formula>
    </cfRule>
  </conditionalFormatting>
  <conditionalFormatting sqref="AU791">
    <cfRule type="expression" dxfId="2077" priority="13675">
      <formula>IF(RIGHT(TEXT(AU791,"0.#"),1)=".",FALSE,TRUE)</formula>
    </cfRule>
    <cfRule type="expression" dxfId="2076" priority="13676">
      <formula>IF(RIGHT(TEXT(AU791,"0.#"),1)=".",TRUE,FALSE)</formula>
    </cfRule>
  </conditionalFormatting>
  <conditionalFormatting sqref="AU783:AU790 AU781">
    <cfRule type="expression" dxfId="2075" priority="13673">
      <formula>IF(RIGHT(TEXT(AU781,"0.#"),1)=".",FALSE,TRUE)</formula>
    </cfRule>
    <cfRule type="expression" dxfId="2074" priority="13674">
      <formula>IF(RIGHT(TEXT(AU781,"0.#"),1)=".",TRUE,FALSE)</formula>
    </cfRule>
  </conditionalFormatting>
  <conditionalFormatting sqref="Y821 Y808 Y795">
    <cfRule type="expression" dxfId="2073" priority="13659">
      <formula>IF(RIGHT(TEXT(Y795,"0.#"),1)=".",FALSE,TRUE)</formula>
    </cfRule>
    <cfRule type="expression" dxfId="2072" priority="13660">
      <formula>IF(RIGHT(TEXT(Y795,"0.#"),1)=".",TRUE,FALSE)</formula>
    </cfRule>
  </conditionalFormatting>
  <conditionalFormatting sqref="Y830 Y817 Y804">
    <cfRule type="expression" dxfId="2071" priority="13657">
      <formula>IF(RIGHT(TEXT(Y804,"0.#"),1)=".",FALSE,TRUE)</formula>
    </cfRule>
    <cfRule type="expression" dxfId="2070" priority="13658">
      <formula>IF(RIGHT(TEXT(Y804,"0.#"),1)=".",TRUE,FALSE)</formula>
    </cfRule>
  </conditionalFormatting>
  <conditionalFormatting sqref="AU821 AU808 AU795">
    <cfRule type="expression" dxfId="2069" priority="13653">
      <formula>IF(RIGHT(TEXT(AU795,"0.#"),1)=".",FALSE,TRUE)</formula>
    </cfRule>
    <cfRule type="expression" dxfId="2068" priority="13654">
      <formula>IF(RIGHT(TEXT(AU795,"0.#"),1)=".",TRUE,FALSE)</formula>
    </cfRule>
  </conditionalFormatting>
  <conditionalFormatting sqref="AU830 AU817 AU804">
    <cfRule type="expression" dxfId="2067" priority="13651">
      <formula>IF(RIGHT(TEXT(AU804,"0.#"),1)=".",FALSE,TRUE)</formula>
    </cfRule>
    <cfRule type="expression" dxfId="2066" priority="13652">
      <formula>IF(RIGHT(TEXT(AU804,"0.#"),1)=".",TRUE,FALSE)</formula>
    </cfRule>
  </conditionalFormatting>
  <conditionalFormatting sqref="AU822:AU829 AU820 AU809:AU816 AU807 AU796:AU803 AU794">
    <cfRule type="expression" dxfId="2065" priority="13649">
      <formula>IF(RIGHT(TEXT(AU794,"0.#"),1)=".",FALSE,TRUE)</formula>
    </cfRule>
    <cfRule type="expression" dxfId="2064" priority="13650">
      <formula>IF(RIGHT(TEXT(AU794,"0.#"),1)=".",TRUE,FALSE)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39:AO866">
    <cfRule type="expression" dxfId="1799" priority="6627">
      <formula>IF(AND(AL839&gt;=0, RIGHT(TEXT(AL839,"0.#"),1)&lt;&gt;"."),TRUE,FALSE)</formula>
    </cfRule>
    <cfRule type="expression" dxfId="1798" priority="6628">
      <formula>IF(AND(AL839&gt;=0, RIGHT(TEXT(AL839,"0.#"),1)="."),TRUE,FALSE)</formula>
    </cfRule>
    <cfRule type="expression" dxfId="1797" priority="6629">
      <formula>IF(AND(AL839&lt;0, RIGHT(TEXT(AL839,"0.#"),1)&lt;&gt;"."),TRUE,FALSE)</formula>
    </cfRule>
    <cfRule type="expression" dxfId="1796" priority="6630">
      <formula>IF(AND(AL839&lt;0, RIGHT(TEXT(AL839,"0.#"),1)="."),TRUE,FALSE)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39:Y866">
    <cfRule type="expression" dxfId="1725" priority="2955">
      <formula>IF(RIGHT(TEXT(Y839,"0.#"),1)=".",FALSE,TRUE)</formula>
    </cfRule>
    <cfRule type="expression" dxfId="1724" priority="2956">
      <formula>IF(RIGHT(TEXT(Y839,"0.#"),1)=".",TRUE,FALSE)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2:AO1131">
    <cfRule type="expression" dxfId="1695" priority="2861">
      <formula>IF(AND(AL1102&gt;=0, RIGHT(TEXT(AL1102,"0.#"),1)&lt;&gt;"."),TRUE,FALSE)</formula>
    </cfRule>
    <cfRule type="expression" dxfId="1694" priority="2862">
      <formula>IF(AND(AL1102&gt;=0, RIGHT(TEXT(AL1102,"0.#"),1)="."),TRUE,FALSE)</formula>
    </cfRule>
    <cfRule type="expression" dxfId="1693" priority="2863">
      <formula>IF(AND(AL1102&lt;0, RIGHT(TEXT(AL1102,"0.#"),1)&lt;&gt;"."),TRUE,FALSE)</formula>
    </cfRule>
    <cfRule type="expression" dxfId="1692" priority="2864">
      <formula>IF(AND(AL1102&lt;0, RIGHT(TEXT(AL1102,"0.#"),1)="."),TRUE,FALSE)</formula>
    </cfRule>
  </conditionalFormatting>
  <conditionalFormatting sqref="Y1102:Y1131">
    <cfRule type="expression" dxfId="1691" priority="2859">
      <formula>IF(RIGHT(TEXT(Y1102,"0.#"),1)=".",FALSE,TRUE)</formula>
    </cfRule>
    <cfRule type="expression" dxfId="1690" priority="2860">
      <formula>IF(RIGHT(TEXT(Y1102,"0.#"),1)=".",TRUE,FALSE)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7:AO838">
    <cfRule type="expression" dxfId="1681" priority="2813">
      <formula>IF(AND(AL837&gt;=0, RIGHT(TEXT(AL837,"0.#"),1)&lt;&gt;"."),TRUE,FALSE)</formula>
    </cfRule>
    <cfRule type="expression" dxfId="1680" priority="2814">
      <formula>IF(AND(AL837&gt;=0, RIGHT(TEXT(AL837,"0.#"),1)="."),TRUE,FALSE)</formula>
    </cfRule>
    <cfRule type="expression" dxfId="1679" priority="2815">
      <formula>IF(AND(AL837&lt;0, RIGHT(TEXT(AL837,"0.#"),1)&lt;&gt;"."),TRUE,FALSE)</formula>
    </cfRule>
    <cfRule type="expression" dxfId="1678" priority="2816">
      <formula>IF(AND(AL837&lt;0, RIGHT(TEXT(AL837,"0.#"),1)="."),TRUE,FALSE)</formula>
    </cfRule>
  </conditionalFormatting>
  <conditionalFormatting sqref="Y837:Y838">
    <cfRule type="expression" dxfId="1677" priority="2811">
      <formula>IF(RIGHT(TEXT(Y837,"0.#"),1)=".",FALSE,TRUE)</formula>
    </cfRule>
    <cfRule type="expression" dxfId="1676" priority="2812">
      <formula>IF(RIGHT(TEXT(Y837,"0.#"),1)=".",TRUE,FALSE)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2:Y875 Y877:Y899">
    <cfRule type="expression" dxfId="1359" priority="2071">
      <formula>IF(RIGHT(TEXT(Y872,"0.#"),1)=".",FALSE,TRUE)</formula>
    </cfRule>
    <cfRule type="expression" dxfId="1358" priority="2072">
      <formula>IF(RIGHT(TEXT(Y872,"0.#"),1)=".",TRUE,FALSE)</formula>
    </cfRule>
  </conditionalFormatting>
  <conditionalFormatting sqref="Y870:Y871">
    <cfRule type="expression" dxfId="1357" priority="2065">
      <formula>IF(RIGHT(TEXT(Y870,"0.#"),1)=".",FALSE,TRUE)</formula>
    </cfRule>
    <cfRule type="expression" dxfId="1356" priority="2066">
      <formula>IF(RIGHT(TEXT(Y870,"0.#"),1)=".",TRUE,FALSE)</formula>
    </cfRule>
  </conditionalFormatting>
  <conditionalFormatting sqref="Y905:Y932">
    <cfRule type="expression" dxfId="1355" priority="2059">
      <formula>IF(RIGHT(TEXT(Y905,"0.#"),1)=".",FALSE,TRUE)</formula>
    </cfRule>
    <cfRule type="expression" dxfId="1354" priority="2060">
      <formula>IF(RIGHT(TEXT(Y905,"0.#"),1)=".",TRUE,FALSE)</formula>
    </cfRule>
  </conditionalFormatting>
  <conditionalFormatting sqref="Y903:Y904">
    <cfRule type="expression" dxfId="1353" priority="2053">
      <formula>IF(RIGHT(TEXT(Y903,"0.#"),1)=".",FALSE,TRUE)</formula>
    </cfRule>
    <cfRule type="expression" dxfId="1352" priority="2054">
      <formula>IF(RIGHT(TEXT(Y903,"0.#"),1)=".",TRUE,FALSE)</formula>
    </cfRule>
  </conditionalFormatting>
  <conditionalFormatting sqref="Y938:Y965">
    <cfRule type="expression" dxfId="1351" priority="2047">
      <formula>IF(RIGHT(TEXT(Y938,"0.#"),1)=".",FALSE,TRUE)</formula>
    </cfRule>
    <cfRule type="expression" dxfId="1350" priority="2048">
      <formula>IF(RIGHT(TEXT(Y938,"0.#"),1)=".",TRUE,FALSE)</formula>
    </cfRule>
  </conditionalFormatting>
  <conditionalFormatting sqref="Y936:Y937">
    <cfRule type="expression" dxfId="1349" priority="2041">
      <formula>IF(RIGHT(TEXT(Y936,"0.#"),1)=".",FALSE,TRUE)</formula>
    </cfRule>
    <cfRule type="expression" dxfId="1348" priority="2042">
      <formula>IF(RIGHT(TEXT(Y936,"0.#"),1)=".",TRUE,FALSE)</formula>
    </cfRule>
  </conditionalFormatting>
  <conditionalFormatting sqref="Y971:Y998">
    <cfRule type="expression" dxfId="1347" priority="2035">
      <formula>IF(RIGHT(TEXT(Y971,"0.#"),1)=".",FALSE,TRUE)</formula>
    </cfRule>
    <cfRule type="expression" dxfId="1346" priority="2036">
      <formula>IF(RIGHT(TEXT(Y971,"0.#"),1)=".",TRUE,FALSE)</formula>
    </cfRule>
  </conditionalFormatting>
  <conditionalFormatting sqref="Y969:Y970">
    <cfRule type="expression" dxfId="1345" priority="2029">
      <formula>IF(RIGHT(TEXT(Y969,"0.#"),1)=".",FALSE,TRUE)</formula>
    </cfRule>
    <cfRule type="expression" dxfId="1344" priority="2030">
      <formula>IF(RIGHT(TEXT(Y969,"0.#"),1)=".",TRUE,FALSE)</formula>
    </cfRule>
  </conditionalFormatting>
  <conditionalFormatting sqref="Y1004:Y1031">
    <cfRule type="expression" dxfId="1343" priority="2023">
      <formula>IF(RIGHT(TEXT(Y1004,"0.#"),1)=".",FALSE,TRUE)</formula>
    </cfRule>
    <cfRule type="expression" dxfId="1342" priority="2024">
      <formula>IF(RIGHT(TEXT(Y1004,"0.#"),1)=".",TRUE,FALSE)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2:AO899">
    <cfRule type="expression" dxfId="1261" priority="2073">
      <formula>IF(AND(AL872&gt;=0, RIGHT(TEXT(AL872,"0.#"),1)&lt;&gt;"."),TRUE,FALSE)</formula>
    </cfRule>
    <cfRule type="expression" dxfId="1260" priority="2074">
      <formula>IF(AND(AL872&gt;=0, RIGHT(TEXT(AL872,"0.#"),1)="."),TRUE,FALSE)</formula>
    </cfRule>
    <cfRule type="expression" dxfId="1259" priority="2075">
      <formula>IF(AND(AL872&lt;0, RIGHT(TEXT(AL872,"0.#"),1)&lt;&gt;"."),TRUE,FALSE)</formula>
    </cfRule>
    <cfRule type="expression" dxfId="1258" priority="2076">
      <formula>IF(AND(AL872&lt;0, RIGHT(TEXT(AL872,"0.#"),1)="."),TRUE,FALSE)</formula>
    </cfRule>
  </conditionalFormatting>
  <conditionalFormatting sqref="AL870:AO871">
    <cfRule type="expression" dxfId="1257" priority="2067">
      <formula>IF(AND(AL870&gt;=0, RIGHT(TEXT(AL870,"0.#"),1)&lt;&gt;"."),TRUE,FALSE)</formula>
    </cfRule>
    <cfRule type="expression" dxfId="1256" priority="2068">
      <formula>IF(AND(AL870&gt;=0, RIGHT(TEXT(AL870,"0.#"),1)="."),TRUE,FALSE)</formula>
    </cfRule>
    <cfRule type="expression" dxfId="1255" priority="2069">
      <formula>IF(AND(AL870&lt;0, RIGHT(TEXT(AL870,"0.#"),1)&lt;&gt;"."),TRUE,FALSE)</formula>
    </cfRule>
    <cfRule type="expression" dxfId="1254" priority="2070">
      <formula>IF(AND(AL870&lt;0, RIGHT(TEXT(AL870,"0.#"),1)="."),TRUE,FALSE)</formula>
    </cfRule>
  </conditionalFormatting>
  <conditionalFormatting sqref="AL905:AO932">
    <cfRule type="expression" dxfId="1253" priority="2061">
      <formula>IF(AND(AL905&gt;=0, RIGHT(TEXT(AL905,"0.#"),1)&lt;&gt;"."),TRUE,FALSE)</formula>
    </cfRule>
    <cfRule type="expression" dxfId="1252" priority="2062">
      <formula>IF(AND(AL905&gt;=0, RIGHT(TEXT(AL905,"0.#"),1)="."),TRUE,FALSE)</formula>
    </cfRule>
    <cfRule type="expression" dxfId="1251" priority="2063">
      <formula>IF(AND(AL905&lt;0, RIGHT(TEXT(AL905,"0.#"),1)&lt;&gt;"."),TRUE,FALSE)</formula>
    </cfRule>
    <cfRule type="expression" dxfId="1250" priority="2064">
      <formula>IF(AND(AL905&lt;0, RIGHT(TEXT(AL905,"0.#"),1)="."),TRUE,FALSE)</formula>
    </cfRule>
  </conditionalFormatting>
  <conditionalFormatting sqref="AL903:AO904">
    <cfRule type="expression" dxfId="1249" priority="2055">
      <formula>IF(AND(AL903&gt;=0, RIGHT(TEXT(AL903,"0.#"),1)&lt;&gt;"."),TRUE,FALSE)</formula>
    </cfRule>
    <cfRule type="expression" dxfId="1248" priority="2056">
      <formula>IF(AND(AL903&gt;=0, RIGHT(TEXT(AL903,"0.#"),1)="."),TRUE,FALSE)</formula>
    </cfRule>
    <cfRule type="expression" dxfId="1247" priority="2057">
      <formula>IF(AND(AL903&lt;0, RIGHT(TEXT(AL903,"0.#"),1)&lt;&gt;"."),TRUE,FALSE)</formula>
    </cfRule>
    <cfRule type="expression" dxfId="1246" priority="2058">
      <formula>IF(AND(AL903&lt;0, RIGHT(TEXT(AL903,"0.#"),1)="."),TRUE,FALSE)</formula>
    </cfRule>
  </conditionalFormatting>
  <conditionalFormatting sqref="AL938:AO965">
    <cfRule type="expression" dxfId="1245" priority="2049">
      <formula>IF(AND(AL938&gt;=0, RIGHT(TEXT(AL938,"0.#"),1)&lt;&gt;"."),TRUE,FALSE)</formula>
    </cfRule>
    <cfRule type="expression" dxfId="1244" priority="2050">
      <formula>IF(AND(AL938&gt;=0, RIGHT(TEXT(AL938,"0.#"),1)="."),TRUE,FALSE)</formula>
    </cfRule>
    <cfRule type="expression" dxfId="1243" priority="2051">
      <formula>IF(AND(AL938&lt;0, RIGHT(TEXT(AL938,"0.#"),1)&lt;&gt;"."),TRUE,FALSE)</formula>
    </cfRule>
    <cfRule type="expression" dxfId="1242" priority="2052">
      <formula>IF(AND(AL938&lt;0, RIGHT(TEXT(AL938,"0.#"),1)="."),TRUE,FALSE)</formula>
    </cfRule>
  </conditionalFormatting>
  <conditionalFormatting sqref="AL936:AO937">
    <cfRule type="expression" dxfId="1241" priority="2043">
      <formula>IF(AND(AL936&gt;=0, RIGHT(TEXT(AL936,"0.#"),1)&lt;&gt;"."),TRUE,FALSE)</formula>
    </cfRule>
    <cfRule type="expression" dxfId="1240" priority="2044">
      <formula>IF(AND(AL936&gt;=0, RIGHT(TEXT(AL936,"0.#"),1)="."),TRUE,FALSE)</formula>
    </cfRule>
    <cfRule type="expression" dxfId="1239" priority="2045">
      <formula>IF(AND(AL936&lt;0, RIGHT(TEXT(AL936,"0.#"),1)&lt;&gt;"."),TRUE,FALSE)</formula>
    </cfRule>
    <cfRule type="expression" dxfId="1238" priority="2046">
      <formula>IF(AND(AL936&lt;0, RIGHT(TEXT(AL936,"0.#"),1)="."),TRUE,FALSE)</formula>
    </cfRule>
  </conditionalFormatting>
  <conditionalFormatting sqref="AL971:AO998">
    <cfRule type="expression" dxfId="1237" priority="2037">
      <formula>IF(AND(AL971&gt;=0, RIGHT(TEXT(AL971,"0.#"),1)&lt;&gt;"."),TRUE,FALSE)</formula>
    </cfRule>
    <cfRule type="expression" dxfId="1236" priority="2038">
      <formula>IF(AND(AL971&gt;=0, RIGHT(TEXT(AL971,"0.#"),1)="."),TRUE,FALSE)</formula>
    </cfRule>
    <cfRule type="expression" dxfId="1235" priority="2039">
      <formula>IF(AND(AL971&lt;0, RIGHT(TEXT(AL971,"0.#"),1)&lt;&gt;"."),TRUE,FALSE)</formula>
    </cfRule>
    <cfRule type="expression" dxfId="1234" priority="2040">
      <formula>IF(AND(AL971&lt;0, RIGHT(TEXT(AL971,"0.#"),1)="."),TRUE,FALSE)</formula>
    </cfRule>
  </conditionalFormatting>
  <conditionalFormatting sqref="AL969:AO970">
    <cfRule type="expression" dxfId="1233" priority="2031">
      <formula>IF(AND(AL969&gt;=0, RIGHT(TEXT(AL969,"0.#"),1)&lt;&gt;"."),TRUE,FALSE)</formula>
    </cfRule>
    <cfRule type="expression" dxfId="1232" priority="2032">
      <formula>IF(AND(AL969&gt;=0, RIGHT(TEXT(AL969,"0.#"),1)="."),TRUE,FALSE)</formula>
    </cfRule>
    <cfRule type="expression" dxfId="1231" priority="2033">
      <formula>IF(AND(AL969&lt;0, RIGHT(TEXT(AL969,"0.#"),1)&lt;&gt;"."),TRUE,FALSE)</formula>
    </cfRule>
    <cfRule type="expression" dxfId="1230" priority="2034">
      <formula>IF(AND(AL969&lt;0, RIGHT(TEXT(AL969,"0.#"),1)="."),TRUE,FALSE)</formula>
    </cfRule>
  </conditionalFormatting>
  <conditionalFormatting sqref="AL1004:AO1031">
    <cfRule type="expression" dxfId="1229" priority="2025">
      <formula>IF(AND(AL1004&gt;=0, RIGHT(TEXT(AL1004,"0.#"),1)&lt;&gt;"."),TRUE,FALSE)</formula>
    </cfRule>
    <cfRule type="expression" dxfId="1228" priority="2026">
      <formula>IF(AND(AL1004&gt;=0, RIGHT(TEXT(AL1004,"0.#"),1)="."),TRUE,FALSE)</formula>
    </cfRule>
    <cfRule type="expression" dxfId="1227" priority="2027">
      <formula>IF(AND(AL1004&lt;0, RIGHT(TEXT(AL1004,"0.#"),1)&lt;&gt;"."),TRUE,FALSE)</formula>
    </cfRule>
    <cfRule type="expression" dxfId="1226" priority="2028">
      <formula>IF(AND(AL1004&lt;0, RIGHT(TEXT(AL1004,"0.#"),1)="."),TRUE,FALSE)</formula>
    </cfRule>
  </conditionalFormatting>
  <conditionalFormatting sqref="AL1002:AO1003">
    <cfRule type="expression" dxfId="1225" priority="2019">
      <formula>IF(AND(AL1002&gt;=0, RIGHT(TEXT(AL1002,"0.#"),1)&lt;&gt;"."),TRUE,FALSE)</formula>
    </cfRule>
    <cfRule type="expression" dxfId="1224" priority="2020">
      <formula>IF(AND(AL1002&gt;=0, RIGHT(TEXT(AL1002,"0.#"),1)="."),TRUE,FALSE)</formula>
    </cfRule>
    <cfRule type="expression" dxfId="1223" priority="2021">
      <formula>IF(AND(AL1002&lt;0, RIGHT(TEXT(AL1002,"0.#"),1)&lt;&gt;"."),TRUE,FALSE)</formula>
    </cfRule>
    <cfRule type="expression" dxfId="1222" priority="2022">
      <formula>IF(AND(AL1002&lt;0, RIGHT(TEXT(AL1002,"0.#"),1)="."),TRUE,FALSE)</formula>
    </cfRule>
  </conditionalFormatting>
  <conditionalFormatting sqref="Y1002:Y1003">
    <cfRule type="expression" dxfId="1221" priority="2017">
      <formula>IF(RIGHT(TEXT(Y1002,"0.#"),1)=".",FALSE,TRUE)</formula>
    </cfRule>
    <cfRule type="expression" dxfId="1220" priority="2018">
      <formula>IF(RIGHT(TEXT(Y1002,"0.#"),1)=".",TRUE,FALSE)</formula>
    </cfRule>
  </conditionalFormatting>
  <conditionalFormatting sqref="AL1037:AO1064">
    <cfRule type="expression" dxfId="1219" priority="2013">
      <formula>IF(AND(AL1037&gt;=0, RIGHT(TEXT(AL1037,"0.#"),1)&lt;&gt;"."),TRUE,FALSE)</formula>
    </cfRule>
    <cfRule type="expression" dxfId="1218" priority="2014">
      <formula>IF(AND(AL1037&gt;=0, RIGHT(TEXT(AL1037,"0.#"),1)="."),TRUE,FALSE)</formula>
    </cfRule>
    <cfRule type="expression" dxfId="1217" priority="2015">
      <formula>IF(AND(AL1037&lt;0, RIGHT(TEXT(AL1037,"0.#"),1)&lt;&gt;"."),TRUE,FALSE)</formula>
    </cfRule>
    <cfRule type="expression" dxfId="1216" priority="2016">
      <formula>IF(AND(AL1037&lt;0, RIGHT(TEXT(AL1037,"0.#"),1)="."),TRUE,FALSE)</formula>
    </cfRule>
  </conditionalFormatting>
  <conditionalFormatting sqref="Y1037:Y1064">
    <cfRule type="expression" dxfId="1215" priority="2011">
      <formula>IF(RIGHT(TEXT(Y1037,"0.#"),1)=".",FALSE,TRUE)</formula>
    </cfRule>
    <cfRule type="expression" dxfId="1214" priority="2012">
      <formula>IF(RIGHT(TEXT(Y1037,"0.#"),1)=".",TRUE,FALSE)</formula>
    </cfRule>
  </conditionalFormatting>
  <conditionalFormatting sqref="AL1035:AO1036">
    <cfRule type="expression" dxfId="1213" priority="2007">
      <formula>IF(AND(AL1035&gt;=0, RIGHT(TEXT(AL1035,"0.#"),1)&lt;&gt;"."),TRUE,FALSE)</formula>
    </cfRule>
    <cfRule type="expression" dxfId="1212" priority="2008">
      <formula>IF(AND(AL1035&gt;=0, RIGHT(TEXT(AL1035,"0.#"),1)="."),TRUE,FALSE)</formula>
    </cfRule>
    <cfRule type="expression" dxfId="1211" priority="2009">
      <formula>IF(AND(AL1035&lt;0, RIGHT(TEXT(AL1035,"0.#"),1)&lt;&gt;"."),TRUE,FALSE)</formula>
    </cfRule>
    <cfRule type="expression" dxfId="1210" priority="2010">
      <formula>IF(AND(AL1035&lt;0, RIGHT(TEXT(AL1035,"0.#"),1)="."),TRUE,FALSE)</formula>
    </cfRule>
  </conditionalFormatting>
  <conditionalFormatting sqref="Y1035:Y1036">
    <cfRule type="expression" dxfId="1209" priority="2005">
      <formula>IF(RIGHT(TEXT(Y1035,"0.#"),1)=".",FALSE,TRUE)</formula>
    </cfRule>
    <cfRule type="expression" dxfId="1208" priority="2006">
      <formula>IF(RIGHT(TEXT(Y1035,"0.#"),1)=".",TRUE,FALSE)</formula>
    </cfRule>
  </conditionalFormatting>
  <conditionalFormatting sqref="AL1070:AO1097">
    <cfRule type="expression" dxfId="1207" priority="2001">
      <formula>IF(AND(AL1070&gt;=0, RIGHT(TEXT(AL1070,"0.#"),1)&lt;&gt;"."),TRUE,FALSE)</formula>
    </cfRule>
    <cfRule type="expression" dxfId="1206" priority="2002">
      <formula>IF(AND(AL1070&gt;=0, RIGHT(TEXT(AL1070,"0.#"),1)="."),TRUE,FALSE)</formula>
    </cfRule>
    <cfRule type="expression" dxfId="1205" priority="2003">
      <formula>IF(AND(AL1070&lt;0, RIGHT(TEXT(AL1070,"0.#"),1)&lt;&gt;"."),TRUE,FALSE)</formula>
    </cfRule>
    <cfRule type="expression" dxfId="1204" priority="2004">
      <formula>IF(AND(AL1070&lt;0, RIGHT(TEXT(AL1070,"0.#"),1)="."),TRUE,FALSE)</formula>
    </cfRule>
  </conditionalFormatting>
  <conditionalFormatting sqref="Y1070:Y1097">
    <cfRule type="expression" dxfId="1203" priority="1999">
      <formula>IF(RIGHT(TEXT(Y1070,"0.#"),1)=".",FALSE,TRUE)</formula>
    </cfRule>
    <cfRule type="expression" dxfId="1202" priority="2000">
      <formula>IF(RIGHT(TEXT(Y1070,"0.#"),1)=".",TRUE,FALSE)</formula>
    </cfRule>
  </conditionalFormatting>
  <conditionalFormatting sqref="AL1068:AO1069">
    <cfRule type="expression" dxfId="1201" priority="1995">
      <formula>IF(AND(AL1068&gt;=0, RIGHT(TEXT(AL1068,"0.#"),1)&lt;&gt;"."),TRUE,FALSE)</formula>
    </cfRule>
    <cfRule type="expression" dxfId="1200" priority="1996">
      <formula>IF(AND(AL1068&gt;=0, RIGHT(TEXT(AL1068,"0.#"),1)="."),TRUE,FALSE)</formula>
    </cfRule>
    <cfRule type="expression" dxfId="1199" priority="1997">
      <formula>IF(AND(AL1068&lt;0, RIGHT(TEXT(AL1068,"0.#"),1)&lt;&gt;"."),TRUE,FALSE)</formula>
    </cfRule>
    <cfRule type="expression" dxfId="1198" priority="1998">
      <formula>IF(AND(AL1068&lt;0, RIGHT(TEXT(AL1068,"0.#"),1)="."),TRUE,FALSE)</formula>
    </cfRule>
  </conditionalFormatting>
  <conditionalFormatting sqref="Y1068:Y1069">
    <cfRule type="expression" dxfId="1197" priority="1993">
      <formula>IF(RIGHT(TEXT(Y1068,"0.#"),1)=".",FALSE,TRUE)</formula>
    </cfRule>
    <cfRule type="expression" dxfId="1196" priority="1994">
      <formula>IF(RIGHT(TEXT(Y1068,"0.#"),1)=".",TRUE,FALSE)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Y876">
    <cfRule type="expression" dxfId="1" priority="1">
      <formula>IF(RIGHT(TEXT(Y876,"0.#"),1)=".",FALSE,TRUE)</formula>
    </cfRule>
    <cfRule type="expression" dxfId="0" priority="2">
      <formula>IF(RIGHT(TEXT(Y876,"0.#"),1)=".",TRUE,FALSE)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2"/>
  <headerFooter differentFirst="1" alignWithMargins="0"/>
  <rowBreaks count="6" manualBreakCount="6">
    <brk id="43" max="49" man="1"/>
    <brk id="249" max="49" man="1"/>
    <brk id="714" max="49" man="1"/>
    <brk id="727" max="49" man="1"/>
    <brk id="778" max="49" man="1"/>
    <brk id="831" max="49" man="1"/>
  </rowBreaks>
  <ignoredErrors>
    <ignoredError sqref="K739 N739 P739 T739 W739 Z739 AB739 AF739 AI739 AL739 AN739 P29 W29" unlockedFormula="1"/>
  </ignoredErrors>
  <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8"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398</v>
      </c>
    </row>
    <row r="2" spans="1:42" ht="13.5" customHeight="1" x14ac:dyDescent="0.15">
      <c r="A2" s="14" t="s">
        <v>201</v>
      </c>
      <c r="B2" s="15"/>
      <c r="C2" s="13" t="str">
        <f>IF(B2="","",A2)</f>
        <v/>
      </c>
      <c r="D2" s="13" t="str">
        <f>IF(C2="","",IF(D1&lt;&gt;"",CONCATENATE(D1,"、",C2),C2))</f>
        <v/>
      </c>
      <c r="F2" s="12" t="s">
        <v>187</v>
      </c>
      <c r="G2" s="17" t="s">
        <v>480</v>
      </c>
      <c r="H2" s="13" t="str">
        <f>IF(G2="","",F2)</f>
        <v>一般会計</v>
      </c>
      <c r="I2" s="13" t="str">
        <f>IF(H2="","",IF(I1&lt;&gt;"",CONCATENATE(I1,"、",H2),H2))</f>
        <v>一般会計</v>
      </c>
      <c r="K2" s="14" t="s">
        <v>220</v>
      </c>
      <c r="L2" s="15"/>
      <c r="M2" s="13" t="str">
        <f>IF(L2="","",K2)</f>
        <v/>
      </c>
      <c r="N2" s="13" t="str">
        <f>IF(M2="","",IF(N1&lt;&gt;"",CONCATENATE(N1,"、",M2),M2))</f>
        <v/>
      </c>
      <c r="O2" s="13"/>
      <c r="P2" s="12" t="s">
        <v>189</v>
      </c>
      <c r="Q2" s="17" t="s">
        <v>480</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411</v>
      </c>
      <c r="AI2" s="45" t="s">
        <v>473</v>
      </c>
      <c r="AK2" s="45" t="s">
        <v>334</v>
      </c>
      <c r="AM2" s="74"/>
      <c r="AN2" s="74"/>
      <c r="AP2" s="47" t="s">
        <v>411</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480</v>
      </c>
      <c r="R3" s="13" t="str">
        <f t="shared" ref="R3:R8" si="3">IF(Q3="","",P3)</f>
        <v>委託・請負</v>
      </c>
      <c r="S3" s="13" t="str">
        <f t="shared" ref="S3:S8" si="4">IF(R3="",S2,IF(S2&lt;&gt;"",CONCATENATE(S2,"、",R3),R3))</f>
        <v>直接実施、委託・請負</v>
      </c>
      <c r="T3" s="13"/>
      <c r="U3" s="32" t="s">
        <v>429</v>
      </c>
      <c r="W3" s="32" t="s">
        <v>268</v>
      </c>
      <c r="Y3" s="32" t="s">
        <v>69</v>
      </c>
      <c r="Z3" s="30"/>
      <c r="AA3" s="32" t="s">
        <v>78</v>
      </c>
      <c r="AB3" s="31"/>
      <c r="AC3" s="33" t="s">
        <v>254</v>
      </c>
      <c r="AD3" s="28"/>
      <c r="AE3" s="36" t="s">
        <v>292</v>
      </c>
      <c r="AF3" s="30"/>
      <c r="AG3" s="47" t="s">
        <v>412</v>
      </c>
      <c r="AI3" s="45" t="s">
        <v>327</v>
      </c>
      <c r="AK3" s="45" t="str">
        <f>CHAR(CODE(AK2)+1)</f>
        <v>B</v>
      </c>
      <c r="AM3" s="74"/>
      <c r="AN3" s="74"/>
      <c r="AP3" s="47" t="s">
        <v>412</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459</v>
      </c>
      <c r="W4" s="32" t="s">
        <v>269</v>
      </c>
      <c r="Y4" s="32" t="s">
        <v>71</v>
      </c>
      <c r="Z4" s="30"/>
      <c r="AA4" s="32" t="s">
        <v>80</v>
      </c>
      <c r="AB4" s="31"/>
      <c r="AC4" s="32" t="s">
        <v>255</v>
      </c>
      <c r="AD4" s="28"/>
      <c r="AE4" s="36" t="s">
        <v>293</v>
      </c>
      <c r="AF4" s="30"/>
      <c r="AG4" s="47" t="s">
        <v>413</v>
      </c>
      <c r="AI4" s="45" t="s">
        <v>329</v>
      </c>
      <c r="AK4" s="45" t="str">
        <f t="shared" ref="AK4:AK49" si="7">CHAR(CODE(AK3)+1)</f>
        <v>C</v>
      </c>
      <c r="AM4" s="74"/>
      <c r="AN4" s="74"/>
      <c r="AP4" s="47" t="s">
        <v>413</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368</v>
      </c>
      <c r="Y5" s="32" t="s">
        <v>73</v>
      </c>
      <c r="Z5" s="30"/>
      <c r="AA5" s="32" t="s">
        <v>82</v>
      </c>
      <c r="AB5" s="31"/>
      <c r="AC5" s="32" t="s">
        <v>294</v>
      </c>
      <c r="AD5" s="31"/>
      <c r="AE5" s="36" t="s">
        <v>424</v>
      </c>
      <c r="AF5" s="30"/>
      <c r="AG5" s="47" t="s">
        <v>414</v>
      </c>
      <c r="AI5" s="45" t="s">
        <v>461</v>
      </c>
      <c r="AK5" s="45" t="str">
        <f t="shared" si="7"/>
        <v>D</v>
      </c>
      <c r="AP5" s="47" t="s">
        <v>414</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428</v>
      </c>
      <c r="W6" s="32" t="s">
        <v>270</v>
      </c>
      <c r="Y6" s="32" t="s">
        <v>75</v>
      </c>
      <c r="Z6" s="30"/>
      <c r="AA6" s="32" t="s">
        <v>84</v>
      </c>
      <c r="AB6" s="31"/>
      <c r="AC6" s="32" t="s">
        <v>256</v>
      </c>
      <c r="AD6" s="31"/>
      <c r="AE6" s="36" t="s">
        <v>421</v>
      </c>
      <c r="AF6" s="30"/>
      <c r="AG6" s="47" t="s">
        <v>415</v>
      </c>
      <c r="AI6" s="47" t="s">
        <v>462</v>
      </c>
      <c r="AK6" s="45" t="str">
        <f t="shared" si="7"/>
        <v>E</v>
      </c>
      <c r="AP6" s="47" t="s">
        <v>415</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416</v>
      </c>
      <c r="AH7" s="78"/>
      <c r="AI7" s="45" t="s">
        <v>463</v>
      </c>
      <c r="AK7" s="45" t="str">
        <f t="shared" si="7"/>
        <v>F</v>
      </c>
      <c r="AP7" s="47" t="s">
        <v>416</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465</v>
      </c>
      <c r="W8" s="32" t="s">
        <v>272</v>
      </c>
      <c r="Y8" s="32" t="s">
        <v>79</v>
      </c>
      <c r="Z8" s="30"/>
      <c r="AA8" s="32" t="s">
        <v>88</v>
      </c>
      <c r="AB8" s="31"/>
      <c r="AC8" s="31"/>
      <c r="AD8" s="31"/>
      <c r="AE8" s="31"/>
      <c r="AF8" s="30"/>
      <c r="AG8" s="47" t="s">
        <v>417</v>
      </c>
      <c r="AI8" s="73"/>
      <c r="AK8" s="45" t="str">
        <f t="shared" si="7"/>
        <v>G</v>
      </c>
      <c r="AP8" s="47" t="s">
        <v>417</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429</v>
      </c>
      <c r="W9" s="32" t="s">
        <v>273</v>
      </c>
      <c r="Y9" s="32" t="s">
        <v>81</v>
      </c>
      <c r="Z9" s="30"/>
      <c r="AA9" s="32" t="s">
        <v>90</v>
      </c>
      <c r="AB9" s="31"/>
      <c r="AC9" s="31"/>
      <c r="AD9" s="31"/>
      <c r="AE9" s="31"/>
      <c r="AF9" s="30"/>
      <c r="AG9" s="47" t="s">
        <v>418</v>
      </c>
      <c r="AK9" s="45" t="str">
        <f t="shared" si="7"/>
        <v>H</v>
      </c>
      <c r="AP9" s="47" t="s">
        <v>418</v>
      </c>
    </row>
    <row r="10" spans="1:42" ht="13.5" customHeight="1" x14ac:dyDescent="0.15">
      <c r="A10" s="14" t="s">
        <v>369</v>
      </c>
      <c r="B10" s="15"/>
      <c r="C10" s="13" t="str">
        <f t="shared" si="0"/>
        <v/>
      </c>
      <c r="D10" s="13" t="str">
        <f t="shared" si="8"/>
        <v/>
      </c>
      <c r="F10" s="18" t="s">
        <v>234</v>
      </c>
      <c r="G10" s="17"/>
      <c r="H10" s="13" t="str">
        <f t="shared" si="1"/>
        <v/>
      </c>
      <c r="I10" s="13" t="str">
        <f t="shared" si="5"/>
        <v>一般会計</v>
      </c>
      <c r="K10" s="14" t="s">
        <v>373</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403</v>
      </c>
      <c r="AK10" s="45" t="str">
        <f t="shared" si="7"/>
        <v>I</v>
      </c>
      <c r="AP10" s="45" t="s">
        <v>399</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480</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406</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404</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405</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471</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374</v>
      </c>
    </row>
    <row r="96" spans="25:25" x14ac:dyDescent="0.15">
      <c r="Y96" s="32" t="s">
        <v>427</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customSheetViews>
    <customSheetView guid="{CA49892F-F862-4B15-A15F-EBF8EC7B6AB7}" scale="115" hiddenColumns="1" topLeftCell="A28">
      <selection activeCell="Q3" sqref="Q3"/>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金融庁</cp:lastModifiedBy>
  <cp:lastPrinted>2019-08-22T02:33:17Z</cp:lastPrinted>
  <dcterms:created xsi:type="dcterms:W3CDTF">2012-03-13T00:50:25Z</dcterms:created>
  <dcterms:modified xsi:type="dcterms:W3CDTF">2019-09-02T09:56:20Z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