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00" windowHeight="7740" tabRatio="794" activeTab="0"/>
  </bookViews>
  <sheets>
    <sheet name="Ⅰ.視覚障害がい者" sheetId="1" r:id="rId1"/>
    <sheet name="Ⅱ.自筆困難者" sheetId="2" r:id="rId2"/>
    <sheet name="Ⅲ.聴覚障がい者" sheetId="3" r:id="rId3"/>
    <sheet name="Ⅳ.身体障がい者、Ⅴ.知的等障がい者" sheetId="4" r:id="rId4"/>
    <sheet name="Ⅵ.その他の取組み" sheetId="5" r:id="rId5"/>
  </sheets>
  <definedNames>
    <definedName name="_xlnm.Print_Area" localSheetId="0">'Ⅰ.視覚障害がい者'!$A$1:$AD$41</definedName>
    <definedName name="_xlnm.Print_Area" localSheetId="1">'Ⅱ.自筆困難者'!$A$1:$AD$21</definedName>
    <definedName name="_xlnm.Print_Area" localSheetId="2">'Ⅲ.聴覚障がい者'!$A$1:$AD$36</definedName>
    <definedName name="_xlnm.Print_Area" localSheetId="3">'Ⅳ.身体障がい者、Ⅴ.知的等障がい者'!$A$1:$AD$17</definedName>
    <definedName name="_xlnm.Print_Area" localSheetId="4">'Ⅵ.その他の取組み'!$A$1:$AD$36</definedName>
    <definedName name="_xlnm.Print_Titles" localSheetId="0">'Ⅰ.視覚障害がい者'!$A:$F,'Ⅰ.視覚障害がい者'!$1:$7</definedName>
    <definedName name="_xlnm.Print_Titles" localSheetId="1">'Ⅱ.自筆困難者'!$A:$F,'Ⅱ.自筆困難者'!$1:$7</definedName>
    <definedName name="_xlnm.Print_Titles" localSheetId="2">'Ⅲ.聴覚障がい者'!$A:$F,'Ⅲ.聴覚障がい者'!$1:$7</definedName>
    <definedName name="_xlnm.Print_Titles" localSheetId="3">'Ⅳ.身体障がい者、Ⅴ.知的等障がい者'!$A:$F,'Ⅳ.身体障がい者、Ⅴ.知的等障がい者'!$1:$7</definedName>
    <definedName name="_xlnm.Print_Titles" localSheetId="4">'Ⅵ.その他の取組み'!$A:$F,'Ⅵ.その他の取組み'!$1:$7</definedName>
  </definedNames>
  <calcPr fullCalcOnLoad="1"/>
</workbook>
</file>

<file path=xl/sharedStrings.xml><?xml version="1.0" encoding="utf-8"?>
<sst xmlns="http://schemas.openxmlformats.org/spreadsheetml/2006/main" count="301" uniqueCount="206">
  <si>
    <t>総ＡＴＭ台数</t>
  </si>
  <si>
    <t>文字拡大機能付ＡＴＭ設置台数</t>
  </si>
  <si>
    <t>画面のコントラスト調整機能付ＡＴＭ設置台数</t>
  </si>
  <si>
    <t>視覚障がい者が単独で振込可能な視覚障がい者対応ＡＴＭの設置台数</t>
  </si>
  <si>
    <t>視覚障がい者が単独で暗証番号変更が可能な視覚障がい者対応ＡＴＭ設置台数</t>
  </si>
  <si>
    <t>総店舗数(国内の本支店、出張所（実店舗に限る）。)</t>
  </si>
  <si>
    <t>点字ブロックの敷設店舗数</t>
  </si>
  <si>
    <t>音声誘導システム設置店舗数</t>
  </si>
  <si>
    <t>視覚障がい者対応ATM設置台数及び店舗数（下記①～③について、複数の機能を備えていればそれぞれに計上する。）</t>
  </si>
  <si>
    <t>①ハンドセット方式</t>
  </si>
  <si>
    <t>②キーボード方式</t>
  </si>
  <si>
    <t>③触覚記号方式</t>
  </si>
  <si>
    <t>点字で残高通知書を発行しているか。</t>
  </si>
  <si>
    <t>視覚障がい者への代読に係る手続に関する内規を定めているか。</t>
  </si>
  <si>
    <t>エンボス等で金融機関名等が識別できるキャッシュカードを発行しているか。</t>
  </si>
  <si>
    <t>上記１と回答した場合、一度の申請によって、継続的に発行しているか。</t>
  </si>
  <si>
    <t>点字で取引明細通知書（入金、出金）を発行しているか。</t>
  </si>
  <si>
    <t>電話による音声案内や点字通知書以外の方法で、残高通知及び取引明細通知を行っているか。</t>
  </si>
  <si>
    <t>インターネットバンキングサービスを行っているか。</t>
  </si>
  <si>
    <t>インターネットでの取引の際、音声案内対応を行っているか。</t>
  </si>
  <si>
    <t>インターネットバンキングの本人認証において、視覚障がい者への対応を行っているか。</t>
  </si>
  <si>
    <t>①ワンタイムパスワードの音声読み上げ</t>
  </si>
  <si>
    <t>③その他</t>
  </si>
  <si>
    <t>②点字での乱数表配付</t>
  </si>
  <si>
    <t>預金取引における自筆困難者への代筆に係る手続に関する内規を定めているか。</t>
  </si>
  <si>
    <t>①自行職員</t>
  </si>
  <si>
    <t>③その他</t>
  </si>
  <si>
    <t>②同行親族、同居人</t>
  </si>
  <si>
    <t>融資取引における自筆困難者への代筆に係る手続に関する内規を定めているか。</t>
  </si>
  <si>
    <t>①同行推定相続人</t>
  </si>
  <si>
    <t>②推定相続人以外の同行親族</t>
  </si>
  <si>
    <t>③同行第三者保証提供者</t>
  </si>
  <si>
    <t>④その他</t>
  </si>
  <si>
    <t>聴覚障がい者との店舗窓口でのやり取りについて、口頭でのやり取り以外の対応を可能としているか。</t>
  </si>
  <si>
    <t>①筆談</t>
  </si>
  <si>
    <t>②コミュニケーションボード</t>
  </si>
  <si>
    <t>③手話通訳者</t>
  </si>
  <si>
    <t>④その他（遠隔手話サービス等）</t>
  </si>
  <si>
    <t>窓口対応のため、手話通訳のできる職員を配置しているか。</t>
  </si>
  <si>
    <t>聴覚障がい者がATM利用の際に故障などのトラブルが発生した場合、対応窓口への連絡を可能とする電話以外の措置を講じているか。</t>
  </si>
  <si>
    <t>車いす使用者用のローカウンターや記帳台の設置店舗数</t>
  </si>
  <si>
    <t>車いす使用者等の利便のため、店舗の出入口において、スロープ等のバリアフリーを実施している店舗数</t>
  </si>
  <si>
    <t>車いす使用者用駐車施設の設置店舗数</t>
  </si>
  <si>
    <t>障がい者及びその家族その他の関係者からの相談に対応できる相談窓口を設置しているか。</t>
  </si>
  <si>
    <t>①ウェブサイトにおける障がい者専用窓口</t>
  </si>
  <si>
    <t>②障害者専用フリーダイヤル</t>
  </si>
  <si>
    <t>③店舗での障害者専用窓口</t>
  </si>
  <si>
    <t>④その他</t>
  </si>
  <si>
    <t>職員の障がい者等対応力向上のために取組みを行っているか。</t>
  </si>
  <si>
    <t>①社内研修</t>
  </si>
  <si>
    <t>②障がい者を講師とした社内研修</t>
  </si>
  <si>
    <t>③障がい者への対応力向上のための民間資格取得の推進</t>
  </si>
  <si>
    <t>④代筆・代読等の疑似体験プログラム</t>
  </si>
  <si>
    <t>⑤その他</t>
  </si>
  <si>
    <t>障がい者等に配慮した取組みを行っている店舗や障がい者対応ＡＴＭの場所や内容について、障がい者等の視覚・聴覚等で認識されるよう情報発信を行っているか。</t>
  </si>
  <si>
    <t>①ウェブサイトへの掲載</t>
  </si>
  <si>
    <t>②フリーダイヤルでの案内</t>
  </si>
  <si>
    <t>ＡＴＭを開発・改良する際に障がい者の意見を取り入れているか。</t>
  </si>
  <si>
    <t>上記内規を定めている場合、代筆者として①～④を認めているか（複数回答可）。</t>
  </si>
  <si>
    <t>上記内規を定めている場合、代筆者として①～③を認めているか（複数回答可）。</t>
  </si>
  <si>
    <t>通帳の表紙への点字等の印字により、銀行名等が識別できるようになっているか。</t>
  </si>
  <si>
    <t>上記１と回答した場合、期間中に残高の変動がなくとも発行しているか。</t>
  </si>
  <si>
    <t>預金取引において、本人の意思確認を適切に実施できる場合に記名捺印（氏名を記した印章を押捺）による対応を認めているか。</t>
  </si>
  <si>
    <t>融資取引において、本人の意思確認を適切に実施できる場合に記名捺印（氏名を記した印章を押捺）による対応を認めているか。</t>
  </si>
  <si>
    <t>①キャッシュカード紛失等緊急時対応</t>
  </si>
  <si>
    <t>②住所変更手続</t>
  </si>
  <si>
    <t>③名義変更手続</t>
  </si>
  <si>
    <t>電話リレーサービスを用いた連絡に対応している場合、自社のサービスとして電話リレーサービスを行っているか。</t>
  </si>
  <si>
    <t>①メール</t>
  </si>
  <si>
    <t>②チャット</t>
  </si>
  <si>
    <t>③FAX</t>
  </si>
  <si>
    <t>⑤郵送</t>
  </si>
  <si>
    <t>窓口で順番が来たことを顧客に知らせる際、音声以外の方法での対応を行っているか。</t>
  </si>
  <si>
    <t>①無線式振動呼出器の配付</t>
  </si>
  <si>
    <t>②画面上での呼出状況の表示（既に呼出された番号についても表示）</t>
  </si>
  <si>
    <t>③顧客のもとまで行き、御案内</t>
  </si>
  <si>
    <t>インターネットバンキングやスマートフォンアプリ向けアプリを開発・改良する際に障がい者の意見を取り入れているか。</t>
  </si>
  <si>
    <t>聴覚障がい者からの連絡について、電話リレーサービスを用いた連絡でも対応しているか。</t>
  </si>
  <si>
    <t>預金通帳やキャッシュカードの紛失など、聴覚障がい者からの緊急の連絡について、本人以外の代理人からの連絡を認めているか。</t>
  </si>
  <si>
    <t>預金通帳やキャッシュカードの紛失など、聴覚障がい者からの緊急の連絡について、電話以外の連絡方法を可能としているか。</t>
  </si>
  <si>
    <t>④インターネットバンキング</t>
  </si>
  <si>
    <t>職員による対応力向上の取組みに関して、支店に覆面調査を行うなどによって現場レベルへの浸透状況について検証を行っているか。</t>
  </si>
  <si>
    <t>窓口において代筆・代読、筆談、手話対応を可能とする旨の表示を行っているか。</t>
  </si>
  <si>
    <t>①代筆・代読が可能な旨の表示</t>
  </si>
  <si>
    <t>②筆談が可能な旨の表示</t>
  </si>
  <si>
    <t>③手話対応が可能な旨の表示</t>
  </si>
  <si>
    <t>障がい者が優先的に使用できるATMを設置しているか。</t>
  </si>
  <si>
    <t>金融機関数</t>
  </si>
  <si>
    <t>主要行等</t>
  </si>
  <si>
    <t>うち都市銀行等</t>
  </si>
  <si>
    <t>台数</t>
  </si>
  <si>
    <t>店舗数</t>
  </si>
  <si>
    <t>①～③の合計
（※重複計上しない）</t>
  </si>
  <si>
    <t>その他の銀行</t>
  </si>
  <si>
    <t>信託銀行</t>
  </si>
  <si>
    <t>地方銀行等</t>
  </si>
  <si>
    <t>第二地方銀行</t>
  </si>
  <si>
    <t>信用金庫</t>
  </si>
  <si>
    <t>信用組合</t>
  </si>
  <si>
    <t>労働金庫</t>
  </si>
  <si>
    <t>小計</t>
  </si>
  <si>
    <t>農漁協等</t>
  </si>
  <si>
    <t>合計</t>
  </si>
  <si>
    <t>業態区分</t>
  </si>
  <si>
    <t>(4/2)</t>
  </si>
  <si>
    <t>(5/4)</t>
  </si>
  <si>
    <t>(6/4)</t>
  </si>
  <si>
    <t>(7/4)</t>
  </si>
  <si>
    <t>①うち店舗前の道路から店舗入口</t>
  </si>
  <si>
    <t>②うち店舗入口から視覚障がい者対応ＡＴＭ</t>
  </si>
  <si>
    <t>③うち店舗入口から窓口</t>
  </si>
  <si>
    <t>(8/2)</t>
  </si>
  <si>
    <t>(10/3)</t>
  </si>
  <si>
    <t>(11/2)</t>
  </si>
  <si>
    <t>(12/3)</t>
  </si>
  <si>
    <t>(13/2)</t>
  </si>
  <si>
    <t>(14/3)</t>
  </si>
  <si>
    <t>(15/2)</t>
  </si>
  <si>
    <t>(16/3)</t>
  </si>
  <si>
    <t>(17/2)</t>
  </si>
  <si>
    <t>(18/3)</t>
  </si>
  <si>
    <t>(19/3)</t>
  </si>
  <si>
    <t>(20/3)</t>
  </si>
  <si>
    <t>(21/3)</t>
  </si>
  <si>
    <t>(22/1)</t>
  </si>
  <si>
    <t>(23/1)</t>
  </si>
  <si>
    <t>(24/1)</t>
  </si>
  <si>
    <t>(25/1)</t>
  </si>
  <si>
    <t>(26/1)</t>
  </si>
  <si>
    <t>(26/25)</t>
  </si>
  <si>
    <t>(27/25)</t>
  </si>
  <si>
    <t>(28/1)</t>
  </si>
  <si>
    <t>(29/28)</t>
  </si>
  <si>
    <t>(30/1)</t>
  </si>
  <si>
    <t>(31/1)</t>
  </si>
  <si>
    <t>(34/33)</t>
  </si>
  <si>
    <t>(35/33)</t>
  </si>
  <si>
    <t>(36/33)</t>
  </si>
  <si>
    <t>Ⅰ．視覚障がい者への対応</t>
  </si>
  <si>
    <t>Ⅱ．自筆困難者への対応</t>
  </si>
  <si>
    <t>(4/1)</t>
  </si>
  <si>
    <t>(10/1)</t>
  </si>
  <si>
    <t>Ⅲ．聴覚障がい者への対応</t>
  </si>
  <si>
    <t>上記対応を行っている場合、①～④による方法を行っているか（複数回答可）。</t>
  </si>
  <si>
    <t>上記対応を行っている場合、①～③による方法を行っているか（複数回答可）。</t>
  </si>
  <si>
    <t>上記対応を可能としている場合、①～④による方法を行っているか（複数回答可）。</t>
  </si>
  <si>
    <t>(16/10)</t>
  </si>
  <si>
    <t>(8/4)</t>
  </si>
  <si>
    <t>(9/4)</t>
  </si>
  <si>
    <t>(12/10)</t>
  </si>
  <si>
    <t>(13/10)</t>
  </si>
  <si>
    <t>(14/10)</t>
  </si>
  <si>
    <t>(15/10)</t>
  </si>
  <si>
    <t>(17/1)</t>
  </si>
  <si>
    <t>(18/1)</t>
  </si>
  <si>
    <t>(20/18)</t>
  </si>
  <si>
    <t>(21/18)</t>
  </si>
  <si>
    <t>(22/18)</t>
  </si>
  <si>
    <t>(23/18)</t>
  </si>
  <si>
    <t>(24/18)</t>
  </si>
  <si>
    <t>(26/1)</t>
  </si>
  <si>
    <t>(28/26)</t>
  </si>
  <si>
    <t>(29/26)</t>
  </si>
  <si>
    <t>(30/26)</t>
  </si>
  <si>
    <t>(31/1)</t>
  </si>
  <si>
    <t>(4/1)</t>
  </si>
  <si>
    <t>(6/4)</t>
  </si>
  <si>
    <t>(7/4)</t>
  </si>
  <si>
    <t>(8/4)</t>
  </si>
  <si>
    <t>(9/1)</t>
  </si>
  <si>
    <t>(11/9)</t>
  </si>
  <si>
    <t>(12/9)</t>
  </si>
  <si>
    <t>(13/9)</t>
  </si>
  <si>
    <t>(14/9)</t>
  </si>
  <si>
    <t>(15/1)</t>
  </si>
  <si>
    <t>(16/1)</t>
  </si>
  <si>
    <t>Ⅳ．身体障がい者への対応</t>
  </si>
  <si>
    <t>(4/3)</t>
  </si>
  <si>
    <t>(6/2)</t>
  </si>
  <si>
    <t>知的・精神・発達障がい者に配慮した取組みを行っているか。</t>
  </si>
  <si>
    <t>車いす使用者に配慮したATMの設置</t>
  </si>
  <si>
    <t>(5/2)</t>
  </si>
  <si>
    <t>(7/2)</t>
  </si>
  <si>
    <t>(8/2)</t>
  </si>
  <si>
    <t>Ⅴ．知的・精神・発達障がい者への対応</t>
  </si>
  <si>
    <t>Ⅵ．その他の取組み</t>
  </si>
  <si>
    <t>上記相談窓口を設置している場合、①～④による方法を行っているか（複数回答可）。</t>
  </si>
  <si>
    <t>上記取組みを行っている場合、①～⑤による取組みを行っているか（複数回答可）。</t>
  </si>
  <si>
    <t>上記対応を行っている場合、①～④による方法を行っているか（複数回答可）。</t>
  </si>
  <si>
    <t>上記対応を行っている場合、①～③による方法を行っているか（複数回答可）。</t>
  </si>
  <si>
    <t>(32/31)</t>
  </si>
  <si>
    <t>(33/31)</t>
  </si>
  <si>
    <t>(10/1)</t>
  </si>
  <si>
    <t>(15/10)</t>
  </si>
  <si>
    <t>(16/10)</t>
  </si>
  <si>
    <t>(18/1)</t>
  </si>
  <si>
    <t>(21/18)</t>
  </si>
  <si>
    <t>(22/18)</t>
  </si>
  <si>
    <t>(23/1)</t>
  </si>
  <si>
    <t>(24/1)</t>
  </si>
  <si>
    <t>(25/1)</t>
  </si>
  <si>
    <t>(28/26)</t>
  </si>
  <si>
    <t>(29/26)</t>
  </si>
  <si>
    <t>(31/26)</t>
  </si>
  <si>
    <t>総店舗数(国内の本支店、出張所（実店舗に限る）)</t>
  </si>
  <si>
    <t>※（　）内は、各比率の算出式を記載。数字は欄外の項目番号に対応。</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</si>
</sst>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信&quot;&quot;用&quot;&quot;組&quot;&quot;合&quot;"/>
    <numFmt numFmtId="178" formatCode="#,##0.0;&quot;▲ &quot;#,##0.0"/>
    <numFmt numFmtId="179" formatCode="#,##0.00;&quot;▲ &quot;#,##0.00"/>
    <numFmt numFmtId="180" formatCode="0.0%"/>
    <numFmt numFmtId="181" formatCode="#,##0_ "/>
    <numFmt numFmtId="182" formatCode="#,##0_);[Red]\(#,##0\)"/>
    <numFmt numFmtId="183" formatCode="&quot;（&quot;\&amp;General\&amp;&quot;）&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2"/>
      <color indexed="8"/>
      <name val="ＭＳ Ｐゴシック"/>
      <family val="3"/>
    </font>
    <font>
      <sz val="14"/>
      <color indexed="8"/>
      <name val="ＭＳ Ｐゴシック"/>
      <family val="3"/>
    </font>
    <font>
      <sz val="12"/>
      <name val="ＭＳ Ｐゴシック"/>
      <family val="3"/>
    </font>
    <font>
      <sz val="14"/>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thin"/>
      <top>
        <color indexed="63"/>
      </top>
      <bottom style="thin"/>
    </border>
    <border>
      <left style="medium"/>
      <right>
        <color indexed="63"/>
      </right>
      <top>
        <color indexed="63"/>
      </top>
      <bottom style="medium"/>
    </border>
    <border>
      <left style="thin"/>
      <right style="thin"/>
      <top>
        <color indexed="63"/>
      </top>
      <bottom style="medium"/>
    </border>
    <border>
      <left>
        <color indexed="63"/>
      </left>
      <right style="medium"/>
      <top style="thin"/>
      <bottom style="thin"/>
    </border>
    <border>
      <left>
        <color indexed="63"/>
      </left>
      <right style="medium"/>
      <top style="medium"/>
      <bottom>
        <color indexed="63"/>
      </botto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style="medium"/>
      <right style="thin"/>
      <top>
        <color indexed="63"/>
      </top>
      <bottom style="medium"/>
    </border>
    <border>
      <left style="medium"/>
      <right style="hair"/>
      <top style="medium"/>
      <bottom>
        <color indexed="63"/>
      </bottom>
    </border>
    <border>
      <left style="hair"/>
      <right style="medium"/>
      <top style="medium"/>
      <bottom>
        <color indexed="63"/>
      </bottom>
    </border>
    <border>
      <left style="medium"/>
      <right style="hair"/>
      <top style="thin"/>
      <bottom style="thin"/>
    </border>
    <border>
      <left style="hair"/>
      <right style="medium"/>
      <top style="thin"/>
      <bottom style="thin"/>
    </border>
    <border>
      <left style="medium"/>
      <right style="hair"/>
      <top style="thin"/>
      <bottom>
        <color indexed="63"/>
      </bottom>
    </border>
    <border>
      <left style="hair"/>
      <right style="medium"/>
      <top style="thin"/>
      <bottom>
        <color indexed="63"/>
      </bottom>
    </border>
    <border>
      <left style="medium"/>
      <right style="hair"/>
      <top>
        <color indexed="63"/>
      </top>
      <bottom style="thin"/>
    </border>
    <border>
      <left style="hair"/>
      <right style="medium"/>
      <top>
        <color indexed="63"/>
      </top>
      <bottom style="thin"/>
    </border>
    <border>
      <left style="medium"/>
      <right style="hair"/>
      <top style="thin"/>
      <bottom style="medium"/>
    </border>
    <border>
      <left style="hair"/>
      <right style="medium"/>
      <top style="thin"/>
      <bottom style="medium"/>
    </border>
    <border>
      <left style="hair"/>
      <right>
        <color indexed="63"/>
      </right>
      <top style="medium"/>
      <bottom>
        <color indexed="63"/>
      </bottom>
    </border>
    <border>
      <left style="hair"/>
      <right>
        <color indexed="63"/>
      </right>
      <top style="thin"/>
      <bottom style="thin"/>
    </border>
    <border>
      <left style="hair"/>
      <right>
        <color indexed="63"/>
      </right>
      <top style="thin"/>
      <bottom>
        <color indexed="63"/>
      </bottom>
    </border>
    <border>
      <left style="hair"/>
      <right>
        <color indexed="63"/>
      </right>
      <top>
        <color indexed="63"/>
      </top>
      <bottom style="thin"/>
    </border>
    <border>
      <left style="hair"/>
      <right style="thin"/>
      <top style="thin"/>
      <bottom style="medium"/>
    </border>
    <border>
      <left style="thin"/>
      <right style="hair"/>
      <top style="medium"/>
      <bottom>
        <color indexed="63"/>
      </bottom>
    </border>
    <border>
      <left style="thin"/>
      <right style="hair"/>
      <top style="thin"/>
      <bottom style="thin"/>
    </border>
    <border>
      <left style="thin"/>
      <right style="hair"/>
      <top style="thin"/>
      <bottom>
        <color indexed="63"/>
      </bottom>
    </border>
    <border>
      <left style="thin"/>
      <right style="hair"/>
      <top>
        <color indexed="63"/>
      </top>
      <bottom style="thin"/>
    </border>
    <border>
      <left style="thin"/>
      <right style="hair"/>
      <top style="thin"/>
      <bottom style="medium"/>
    </border>
    <border>
      <left style="hair"/>
      <right>
        <color indexed="63"/>
      </right>
      <top style="thin"/>
      <bottom style="medium"/>
    </border>
    <border>
      <left style="medium"/>
      <right style="hair"/>
      <top style="medium"/>
      <bottom style="medium"/>
    </border>
    <border>
      <left style="hair"/>
      <right style="medium"/>
      <top style="medium"/>
      <bottom style="medium"/>
    </border>
    <border>
      <left style="hair"/>
      <right style="medium"/>
      <top style="medium"/>
      <bottom style="thin"/>
    </border>
    <border>
      <left style="thin"/>
      <right style="hair"/>
      <top style="medium"/>
      <bottom style="thin"/>
    </border>
    <border>
      <left style="hair"/>
      <right style="medium"/>
      <top>
        <color indexed="63"/>
      </top>
      <bottom>
        <color indexed="63"/>
      </bottom>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medium"/>
      <bottom style="thin"/>
    </border>
    <border>
      <left>
        <color indexed="63"/>
      </left>
      <right style="medium"/>
      <top style="medium"/>
      <bottom style="thin"/>
    </border>
    <border>
      <left style="hair"/>
      <right style="hair"/>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color indexed="63"/>
      </bottom>
    </border>
    <border>
      <left style="hair"/>
      <right style="hair"/>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style="hair"/>
      <right style="hair"/>
      <top style="thin"/>
      <bottom style="medium"/>
    </border>
    <border>
      <left style="hair"/>
      <right style="hair"/>
      <top style="medium"/>
      <bottom style="thin"/>
    </border>
    <border>
      <left style="medium"/>
      <right>
        <color indexed="63"/>
      </right>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226">
    <xf numFmtId="0" fontId="0" fillId="0" borderId="0" xfId="0"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4" fillId="33" borderId="10"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0" borderId="0"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38" fontId="0" fillId="0" borderId="0" xfId="49"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38" fontId="6" fillId="33" borderId="14" xfId="49" applyFont="1" applyFill="1" applyBorder="1" applyAlignment="1">
      <alignment vertical="center"/>
    </xf>
    <xf numFmtId="0" fontId="6" fillId="33" borderId="16" xfId="0" applyFont="1" applyFill="1" applyBorder="1" applyAlignment="1">
      <alignment vertical="center"/>
    </xf>
    <xf numFmtId="38" fontId="6" fillId="33" borderId="17" xfId="49" applyFont="1" applyFill="1" applyBorder="1" applyAlignment="1">
      <alignment horizontal="right" vertical="center"/>
    </xf>
    <xf numFmtId="38" fontId="6" fillId="33" borderId="18" xfId="49" applyFont="1" applyFill="1" applyBorder="1" applyAlignment="1">
      <alignment horizontal="right" vertical="center"/>
    </xf>
    <xf numFmtId="38" fontId="6" fillId="33" borderId="19" xfId="49" applyFont="1" applyFill="1" applyBorder="1" applyAlignment="1">
      <alignment horizontal="right" vertical="center"/>
    </xf>
    <xf numFmtId="38" fontId="6" fillId="33" borderId="20" xfId="49" applyFont="1" applyFill="1" applyBorder="1" applyAlignment="1">
      <alignment horizontal="right" vertical="center"/>
    </xf>
    <xf numFmtId="38" fontId="6" fillId="33" borderId="21" xfId="49" applyFont="1" applyFill="1" applyBorder="1" applyAlignment="1">
      <alignment horizontal="right" vertical="center"/>
    </xf>
    <xf numFmtId="38" fontId="6" fillId="33" borderId="22" xfId="49" applyFont="1" applyFill="1" applyBorder="1" applyAlignment="1">
      <alignment horizontal="right" vertical="center"/>
    </xf>
    <xf numFmtId="0" fontId="5" fillId="33" borderId="11" xfId="0" applyFont="1" applyFill="1" applyBorder="1" applyAlignment="1">
      <alignment vertical="center"/>
    </xf>
    <xf numFmtId="0" fontId="5" fillId="33" borderId="10" xfId="0" applyFont="1" applyFill="1" applyBorder="1" applyAlignment="1">
      <alignment vertical="center"/>
    </xf>
    <xf numFmtId="0" fontId="5" fillId="33" borderId="18" xfId="0" applyFont="1" applyFill="1" applyBorder="1" applyAlignment="1">
      <alignment vertical="center"/>
    </xf>
    <xf numFmtId="0" fontId="5" fillId="33" borderId="20"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11" xfId="0" applyFont="1" applyFill="1" applyBorder="1" applyAlignment="1">
      <alignment vertical="center" wrapText="1"/>
    </xf>
    <xf numFmtId="0" fontId="5" fillId="33" borderId="24" xfId="0" applyFont="1" applyFill="1" applyBorder="1" applyAlignment="1">
      <alignment vertical="center" wrapText="1"/>
    </xf>
    <xf numFmtId="0" fontId="5" fillId="33" borderId="13" xfId="0" applyFont="1" applyFill="1" applyBorder="1" applyAlignment="1">
      <alignment vertical="center" wrapText="1"/>
    </xf>
    <xf numFmtId="0" fontId="5" fillId="33" borderId="10" xfId="0" applyFont="1" applyFill="1" applyBorder="1" applyAlignment="1">
      <alignment vertical="center" wrapText="1"/>
    </xf>
    <xf numFmtId="0" fontId="5" fillId="33" borderId="25" xfId="0" applyFont="1" applyFill="1" applyBorder="1" applyAlignment="1">
      <alignment vertical="center" wrapText="1"/>
    </xf>
    <xf numFmtId="0" fontId="5" fillId="33" borderId="26" xfId="0" applyFont="1" applyFill="1" applyBorder="1" applyAlignment="1">
      <alignment vertical="center" wrapText="1"/>
    </xf>
    <xf numFmtId="0" fontId="7" fillId="0" borderId="0" xfId="0" applyFont="1" applyAlignment="1">
      <alignment vertical="center"/>
    </xf>
    <xf numFmtId="0" fontId="7" fillId="0" borderId="0" xfId="0" applyFont="1" applyBorder="1" applyAlignment="1">
      <alignment vertical="center"/>
    </xf>
    <xf numFmtId="49" fontId="5" fillId="33" borderId="0" xfId="0" applyNumberFormat="1" applyFont="1" applyFill="1" applyBorder="1" applyAlignment="1">
      <alignment horizontal="center" vertical="center"/>
    </xf>
    <xf numFmtId="49" fontId="5" fillId="33" borderId="15" xfId="0" applyNumberFormat="1" applyFont="1" applyFill="1" applyBorder="1" applyAlignment="1">
      <alignment horizontal="center" vertical="center"/>
    </xf>
    <xf numFmtId="49" fontId="5" fillId="33" borderId="23" xfId="0" applyNumberFormat="1" applyFont="1" applyFill="1" applyBorder="1" applyAlignment="1">
      <alignment horizontal="center" vertical="center"/>
    </xf>
    <xf numFmtId="49" fontId="5" fillId="33" borderId="27" xfId="0" applyNumberFormat="1" applyFont="1" applyFill="1" applyBorder="1" applyAlignment="1">
      <alignment horizontal="center" vertical="center" wrapText="1"/>
    </xf>
    <xf numFmtId="49" fontId="7" fillId="0" borderId="0" xfId="0" applyNumberFormat="1" applyFont="1" applyBorder="1" applyAlignment="1">
      <alignment horizontal="center" vertical="center"/>
    </xf>
    <xf numFmtId="0" fontId="5" fillId="33" borderId="28" xfId="0" applyFont="1" applyFill="1" applyBorder="1" applyAlignment="1">
      <alignment horizontal="right" vertical="center"/>
    </xf>
    <xf numFmtId="0" fontId="6" fillId="33" borderId="29" xfId="0" applyFont="1" applyFill="1" applyBorder="1" applyAlignment="1">
      <alignment horizontal="right" vertical="center"/>
    </xf>
    <xf numFmtId="0" fontId="0" fillId="0" borderId="0" xfId="0" applyAlignment="1">
      <alignment horizontal="right" vertical="center"/>
    </xf>
    <xf numFmtId="0" fontId="9" fillId="0" borderId="0" xfId="0" applyFont="1" applyAlignment="1">
      <alignment vertical="center"/>
    </xf>
    <xf numFmtId="0" fontId="5" fillId="33" borderId="0" xfId="0" applyFont="1" applyFill="1" applyAlignment="1">
      <alignment vertical="center"/>
    </xf>
    <xf numFmtId="180" fontId="5" fillId="33" borderId="0" xfId="42" applyNumberFormat="1" applyFont="1" applyFill="1" applyBorder="1" applyAlignment="1">
      <alignment horizontal="right" vertical="center"/>
    </xf>
    <xf numFmtId="180" fontId="6" fillId="33" borderId="0" xfId="42" applyNumberFormat="1" applyFont="1" applyFill="1" applyBorder="1" applyAlignment="1">
      <alignment horizontal="right" vertical="center"/>
    </xf>
    <xf numFmtId="0" fontId="6" fillId="33" borderId="19" xfId="0" applyFont="1" applyFill="1" applyBorder="1" applyAlignment="1">
      <alignment horizontal="right" vertical="center"/>
    </xf>
    <xf numFmtId="0" fontId="4" fillId="34" borderId="2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11" xfId="0" applyFont="1" applyFill="1" applyBorder="1" applyAlignment="1">
      <alignment vertical="center" wrapText="1"/>
    </xf>
    <xf numFmtId="0" fontId="5" fillId="34" borderId="24" xfId="0" applyFont="1" applyFill="1" applyBorder="1" applyAlignment="1">
      <alignment vertical="center" wrapText="1"/>
    </xf>
    <xf numFmtId="0" fontId="5" fillId="33" borderId="30" xfId="0" applyFont="1" applyFill="1" applyBorder="1" applyAlignment="1">
      <alignment vertical="center" wrapText="1"/>
    </xf>
    <xf numFmtId="0" fontId="5" fillId="33" borderId="31" xfId="0" applyFont="1" applyFill="1" applyBorder="1" applyAlignment="1">
      <alignment vertical="center" wrapText="1"/>
    </xf>
    <xf numFmtId="0" fontId="5" fillId="33" borderId="11"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4" borderId="32" xfId="0" applyFont="1" applyFill="1" applyBorder="1" applyAlignment="1">
      <alignment horizontal="center" vertical="center" wrapText="1"/>
    </xf>
    <xf numFmtId="0" fontId="5" fillId="34" borderId="13"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0" xfId="0" applyFont="1" applyFill="1" applyBorder="1" applyAlignment="1">
      <alignment horizontal="left" vertical="center" wrapText="1"/>
    </xf>
    <xf numFmtId="180" fontId="7" fillId="0" borderId="0" xfId="42" applyNumberFormat="1" applyFont="1" applyAlignment="1">
      <alignment horizontal="right" vertical="center"/>
    </xf>
    <xf numFmtId="180" fontId="5" fillId="33" borderId="15" xfId="42" applyNumberFormat="1" applyFont="1" applyFill="1" applyBorder="1" applyAlignment="1">
      <alignment horizontal="right" vertical="center"/>
    </xf>
    <xf numFmtId="180" fontId="5" fillId="33" borderId="23" xfId="42" applyNumberFormat="1" applyFont="1" applyFill="1" applyBorder="1" applyAlignment="1">
      <alignment horizontal="right" vertical="center"/>
    </xf>
    <xf numFmtId="180" fontId="8" fillId="0" borderId="0" xfId="42" applyNumberFormat="1" applyFont="1" applyAlignment="1">
      <alignment horizontal="right" vertical="center"/>
    </xf>
    <xf numFmtId="180" fontId="6" fillId="33" borderId="15" xfId="42" applyNumberFormat="1" applyFont="1" applyFill="1" applyBorder="1" applyAlignment="1">
      <alignment horizontal="right" vertical="center"/>
    </xf>
    <xf numFmtId="180" fontId="6" fillId="33" borderId="23" xfId="42" applyNumberFormat="1" applyFont="1" applyFill="1" applyBorder="1" applyAlignment="1">
      <alignment horizontal="right" vertical="center"/>
    </xf>
    <xf numFmtId="180" fontId="5" fillId="33" borderId="0" xfId="42" applyNumberFormat="1" applyFont="1" applyFill="1" applyBorder="1" applyAlignment="1">
      <alignment horizontal="right" vertical="center" wrapText="1"/>
    </xf>
    <xf numFmtId="38" fontId="6" fillId="33" borderId="33" xfId="49" applyFont="1" applyFill="1" applyBorder="1" applyAlignment="1">
      <alignment vertical="center" wrapText="1"/>
    </xf>
    <xf numFmtId="180" fontId="5" fillId="33" borderId="33" xfId="42" applyNumberFormat="1" applyFont="1" applyFill="1" applyBorder="1" applyAlignment="1">
      <alignment horizontal="right" vertical="center" wrapText="1"/>
    </xf>
    <xf numFmtId="38" fontId="6" fillId="33" borderId="33" xfId="49" applyFont="1" applyFill="1" applyBorder="1" applyAlignment="1">
      <alignment horizontal="right" vertical="center" wrapText="1"/>
    </xf>
    <xf numFmtId="180" fontId="6" fillId="33" borderId="33" xfId="42" applyNumberFormat="1" applyFont="1" applyFill="1" applyBorder="1" applyAlignment="1">
      <alignment horizontal="right" vertical="center" wrapText="1"/>
    </xf>
    <xf numFmtId="38" fontId="6" fillId="33" borderId="0" xfId="49" applyFont="1" applyFill="1" applyBorder="1" applyAlignment="1">
      <alignment vertical="center" wrapText="1"/>
    </xf>
    <xf numFmtId="38" fontId="6" fillId="33" borderId="0" xfId="49" applyFont="1" applyFill="1" applyBorder="1" applyAlignment="1">
      <alignment horizontal="right" vertical="center" wrapText="1"/>
    </xf>
    <xf numFmtId="180" fontId="6" fillId="33" borderId="0" xfId="42" applyNumberFormat="1" applyFont="1" applyFill="1" applyBorder="1" applyAlignment="1">
      <alignment horizontal="right" vertical="center" wrapText="1"/>
    </xf>
    <xf numFmtId="0" fontId="7" fillId="33" borderId="0" xfId="0" applyFont="1" applyFill="1" applyBorder="1" applyAlignment="1">
      <alignment vertical="center" wrapText="1"/>
    </xf>
    <xf numFmtId="0" fontId="7" fillId="33" borderId="33" xfId="0" applyFont="1" applyFill="1" applyBorder="1" applyAlignment="1">
      <alignment vertical="center" wrapText="1"/>
    </xf>
    <xf numFmtId="0" fontId="4" fillId="34" borderId="34"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0" fillId="0" borderId="0" xfId="0" applyBorder="1" applyAlignment="1">
      <alignment horizontal="right" vertical="center"/>
    </xf>
    <xf numFmtId="0" fontId="6" fillId="33" borderId="22" xfId="0" applyFont="1" applyFill="1" applyBorder="1" applyAlignment="1">
      <alignment horizontal="right" vertical="center"/>
    </xf>
    <xf numFmtId="38" fontId="6" fillId="33" borderId="35" xfId="49" applyFont="1" applyFill="1" applyBorder="1" applyAlignment="1">
      <alignment vertical="center" wrapText="1"/>
    </xf>
    <xf numFmtId="180" fontId="6" fillId="33" borderId="36" xfId="42" applyNumberFormat="1" applyFont="1" applyFill="1" applyBorder="1" applyAlignment="1">
      <alignment horizontal="right" vertical="center" wrapText="1"/>
    </xf>
    <xf numFmtId="38" fontId="6" fillId="33" borderId="37" xfId="49" applyFont="1" applyFill="1" applyBorder="1" applyAlignment="1">
      <alignment vertical="center" wrapText="1"/>
    </xf>
    <xf numFmtId="180" fontId="6" fillId="33" borderId="38" xfId="42" applyNumberFormat="1" applyFont="1" applyFill="1" applyBorder="1" applyAlignment="1">
      <alignment horizontal="right" vertical="center" wrapText="1"/>
    </xf>
    <xf numFmtId="38" fontId="8" fillId="33" borderId="39" xfId="49" applyFont="1" applyFill="1" applyBorder="1" applyAlignment="1">
      <alignment vertical="center" wrapText="1"/>
    </xf>
    <xf numFmtId="180" fontId="8" fillId="33" borderId="40" xfId="42" applyNumberFormat="1" applyFont="1" applyFill="1" applyBorder="1" applyAlignment="1">
      <alignment horizontal="right" vertical="center" wrapText="1"/>
    </xf>
    <xf numFmtId="38" fontId="6" fillId="33" borderId="41" xfId="49" applyFont="1" applyFill="1" applyBorder="1" applyAlignment="1">
      <alignment vertical="center" wrapText="1"/>
    </xf>
    <xf numFmtId="180" fontId="6" fillId="33" borderId="42" xfId="42" applyNumberFormat="1" applyFont="1" applyFill="1" applyBorder="1" applyAlignment="1">
      <alignment horizontal="right" vertical="center" wrapText="1"/>
    </xf>
    <xf numFmtId="38" fontId="6" fillId="33" borderId="37" xfId="49" applyFont="1" applyFill="1" applyBorder="1" applyAlignment="1">
      <alignment horizontal="right" vertical="center" wrapText="1"/>
    </xf>
    <xf numFmtId="38" fontId="6" fillId="33" borderId="39" xfId="49" applyFont="1" applyFill="1" applyBorder="1" applyAlignment="1">
      <alignment horizontal="right" vertical="center" wrapText="1"/>
    </xf>
    <xf numFmtId="180" fontId="6" fillId="34" borderId="40" xfId="42" applyNumberFormat="1" applyFont="1" applyFill="1" applyBorder="1" applyAlignment="1">
      <alignment horizontal="right" vertical="center" wrapText="1"/>
    </xf>
    <xf numFmtId="38" fontId="6" fillId="34" borderId="37" xfId="49" applyFont="1" applyFill="1" applyBorder="1" applyAlignment="1">
      <alignment horizontal="right" vertical="center" wrapText="1"/>
    </xf>
    <xf numFmtId="180" fontId="6" fillId="34" borderId="38" xfId="42" applyNumberFormat="1" applyFont="1" applyFill="1" applyBorder="1" applyAlignment="1">
      <alignment horizontal="right" vertical="center" wrapText="1"/>
    </xf>
    <xf numFmtId="38" fontId="6" fillId="34" borderId="39" xfId="49" applyFont="1" applyFill="1" applyBorder="1" applyAlignment="1">
      <alignment horizontal="right" vertical="center" wrapText="1"/>
    </xf>
    <xf numFmtId="38" fontId="6" fillId="34" borderId="43" xfId="49" applyFont="1" applyFill="1" applyBorder="1" applyAlignment="1">
      <alignment horizontal="right" vertical="center" wrapText="1"/>
    </xf>
    <xf numFmtId="180" fontId="6" fillId="34" borderId="44" xfId="42" applyNumberFormat="1" applyFont="1" applyFill="1" applyBorder="1" applyAlignment="1">
      <alignment horizontal="right" vertical="center" wrapText="1"/>
    </xf>
    <xf numFmtId="180" fontId="6" fillId="33" borderId="45" xfId="42" applyNumberFormat="1" applyFont="1" applyFill="1" applyBorder="1" applyAlignment="1">
      <alignment horizontal="right" vertical="center" wrapText="1"/>
    </xf>
    <xf numFmtId="180" fontId="6" fillId="33" borderId="46" xfId="42" applyNumberFormat="1" applyFont="1" applyFill="1" applyBorder="1" applyAlignment="1">
      <alignment horizontal="right" vertical="center" wrapText="1"/>
    </xf>
    <xf numFmtId="180" fontId="8" fillId="33" borderId="47" xfId="42" applyNumberFormat="1" applyFont="1" applyFill="1" applyBorder="1" applyAlignment="1">
      <alignment horizontal="right" vertical="center" wrapText="1"/>
    </xf>
    <xf numFmtId="180" fontId="6" fillId="33" borderId="48" xfId="42" applyNumberFormat="1" applyFont="1" applyFill="1" applyBorder="1" applyAlignment="1">
      <alignment horizontal="right" vertical="center" wrapText="1"/>
    </xf>
    <xf numFmtId="180" fontId="6" fillId="33" borderId="47" xfId="42" applyNumberFormat="1" applyFont="1" applyFill="1" applyBorder="1" applyAlignment="1">
      <alignment horizontal="right" vertical="center" wrapText="1"/>
    </xf>
    <xf numFmtId="180" fontId="6" fillId="34" borderId="46" xfId="42" applyNumberFormat="1" applyFont="1" applyFill="1" applyBorder="1" applyAlignment="1">
      <alignment horizontal="right" vertical="center" wrapText="1"/>
    </xf>
    <xf numFmtId="180" fontId="6" fillId="34" borderId="47" xfId="42" applyNumberFormat="1" applyFont="1" applyFill="1" applyBorder="1" applyAlignment="1">
      <alignment horizontal="right" vertical="center" wrapText="1"/>
    </xf>
    <xf numFmtId="180" fontId="6" fillId="34" borderId="49" xfId="42" applyNumberFormat="1" applyFont="1" applyFill="1" applyBorder="1" applyAlignment="1">
      <alignment horizontal="right" vertical="center" wrapText="1"/>
    </xf>
    <xf numFmtId="38" fontId="6" fillId="33" borderId="50" xfId="49" applyFont="1" applyFill="1" applyBorder="1" applyAlignment="1">
      <alignment horizontal="right" vertical="center" wrapText="1"/>
    </xf>
    <xf numFmtId="38" fontId="6" fillId="33" borderId="51" xfId="49" applyFont="1" applyFill="1" applyBorder="1" applyAlignment="1">
      <alignment horizontal="right" vertical="center" wrapText="1"/>
    </xf>
    <xf numFmtId="38" fontId="8" fillId="33" borderId="52" xfId="49" applyFont="1" applyFill="1" applyBorder="1" applyAlignment="1">
      <alignment horizontal="right" vertical="center" wrapText="1"/>
    </xf>
    <xf numFmtId="38" fontId="6" fillId="33" borderId="53" xfId="49" applyFont="1" applyFill="1" applyBorder="1" applyAlignment="1">
      <alignment horizontal="right" vertical="center" wrapText="1"/>
    </xf>
    <xf numFmtId="38" fontId="6" fillId="33" borderId="52" xfId="49" applyFont="1" applyFill="1" applyBorder="1" applyAlignment="1">
      <alignment horizontal="right" vertical="center" wrapText="1"/>
    </xf>
    <xf numFmtId="38" fontId="6" fillId="34" borderId="51" xfId="49" applyFont="1" applyFill="1" applyBorder="1" applyAlignment="1">
      <alignment horizontal="right" vertical="center" wrapText="1"/>
    </xf>
    <xf numFmtId="38" fontId="6" fillId="34" borderId="52" xfId="49" applyFont="1" applyFill="1" applyBorder="1" applyAlignment="1">
      <alignment horizontal="right" vertical="center" wrapText="1"/>
    </xf>
    <xf numFmtId="38" fontId="6" fillId="34" borderId="54" xfId="49" applyFont="1" applyFill="1" applyBorder="1" applyAlignment="1">
      <alignment horizontal="right" vertical="center" wrapText="1"/>
    </xf>
    <xf numFmtId="38" fontId="6" fillId="33" borderId="43" xfId="49" applyFont="1" applyFill="1" applyBorder="1" applyAlignment="1">
      <alignment vertical="center" wrapText="1"/>
    </xf>
    <xf numFmtId="180" fontId="5" fillId="33" borderId="45" xfId="42" applyNumberFormat="1" applyFont="1" applyFill="1" applyBorder="1" applyAlignment="1">
      <alignment horizontal="right" vertical="center" wrapText="1"/>
    </xf>
    <xf numFmtId="180" fontId="5" fillId="33" borderId="46" xfId="42" applyNumberFormat="1" applyFont="1" applyFill="1" applyBorder="1" applyAlignment="1">
      <alignment horizontal="right" vertical="center" wrapText="1"/>
    </xf>
    <xf numFmtId="180" fontId="5" fillId="33" borderId="48" xfId="42" applyNumberFormat="1" applyFont="1" applyFill="1" applyBorder="1" applyAlignment="1">
      <alignment horizontal="right" vertical="center" wrapText="1"/>
    </xf>
    <xf numFmtId="180" fontId="5" fillId="33" borderId="55" xfId="42" applyNumberFormat="1" applyFont="1" applyFill="1" applyBorder="1" applyAlignment="1">
      <alignment horizontal="right" vertical="center" wrapText="1"/>
    </xf>
    <xf numFmtId="180" fontId="5" fillId="33" borderId="47" xfId="42" applyNumberFormat="1" applyFont="1" applyFill="1" applyBorder="1" applyAlignment="1">
      <alignment horizontal="right" vertical="center" wrapText="1"/>
    </xf>
    <xf numFmtId="38" fontId="6" fillId="33" borderId="39" xfId="49" applyFont="1" applyFill="1" applyBorder="1" applyAlignment="1">
      <alignment vertical="center" wrapText="1"/>
    </xf>
    <xf numFmtId="38" fontId="6" fillId="34" borderId="56" xfId="49" applyFont="1" applyFill="1" applyBorder="1" applyAlignment="1">
      <alignment horizontal="right" vertical="center" wrapText="1"/>
    </xf>
    <xf numFmtId="180" fontId="6" fillId="34" borderId="57" xfId="42" applyNumberFormat="1" applyFont="1" applyFill="1" applyBorder="1" applyAlignment="1">
      <alignment horizontal="right" vertical="center" wrapText="1"/>
    </xf>
    <xf numFmtId="49" fontId="5" fillId="33" borderId="36" xfId="0" applyNumberFormat="1" applyFont="1" applyFill="1" applyBorder="1" applyAlignment="1">
      <alignment horizontal="center" vertical="center" wrapText="1"/>
    </xf>
    <xf numFmtId="49" fontId="5" fillId="33" borderId="38" xfId="0" applyNumberFormat="1" applyFont="1" applyFill="1" applyBorder="1" applyAlignment="1">
      <alignment horizontal="center" vertical="center" wrapText="1"/>
    </xf>
    <xf numFmtId="49" fontId="7" fillId="33" borderId="38" xfId="0" applyNumberFormat="1" applyFont="1" applyFill="1" applyBorder="1" applyAlignment="1">
      <alignment horizontal="center" vertical="center" wrapText="1"/>
    </xf>
    <xf numFmtId="0" fontId="5" fillId="33" borderId="51" xfId="0" applyFont="1" applyFill="1" applyBorder="1" applyAlignment="1">
      <alignment vertical="center" wrapText="1"/>
    </xf>
    <xf numFmtId="49" fontId="5" fillId="33" borderId="42" xfId="0" applyNumberFormat="1" applyFont="1" applyFill="1" applyBorder="1" applyAlignment="1">
      <alignment horizontal="center" vertical="center" wrapText="1"/>
    </xf>
    <xf numFmtId="49" fontId="5" fillId="33" borderId="40" xfId="0" applyNumberFormat="1" applyFont="1" applyFill="1" applyBorder="1" applyAlignment="1">
      <alignment horizontal="center" vertical="center" wrapText="1"/>
    </xf>
    <xf numFmtId="49" fontId="5" fillId="34" borderId="38" xfId="0" applyNumberFormat="1" applyFont="1" applyFill="1" applyBorder="1" applyAlignment="1">
      <alignment horizontal="center" vertical="center" wrapText="1"/>
    </xf>
    <xf numFmtId="49" fontId="5" fillId="34" borderId="40" xfId="0" applyNumberFormat="1" applyFont="1" applyFill="1" applyBorder="1" applyAlignment="1">
      <alignment horizontal="center" vertical="center" wrapText="1"/>
    </xf>
    <xf numFmtId="49" fontId="5" fillId="33" borderId="44" xfId="0" applyNumberFormat="1"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59" xfId="0" applyFont="1" applyFill="1" applyBorder="1" applyAlignment="1">
      <alignment vertical="center" wrapText="1"/>
    </xf>
    <xf numFmtId="0" fontId="5" fillId="33" borderId="53" xfId="0" applyFont="1" applyFill="1" applyBorder="1" applyAlignment="1">
      <alignment horizontal="left" vertical="center" wrapText="1"/>
    </xf>
    <xf numFmtId="0" fontId="7" fillId="33" borderId="38"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4" borderId="44" xfId="0" applyFont="1" applyFill="1" applyBorder="1" applyAlignment="1">
      <alignment horizontal="center" vertical="center" wrapText="1"/>
    </xf>
    <xf numFmtId="180" fontId="6" fillId="33" borderId="55" xfId="42" applyNumberFormat="1" applyFont="1" applyFill="1" applyBorder="1" applyAlignment="1">
      <alignment horizontal="right" vertical="center" wrapText="1"/>
    </xf>
    <xf numFmtId="49" fontId="5" fillId="33" borderId="61" xfId="0" applyNumberFormat="1" applyFont="1" applyFill="1" applyBorder="1" applyAlignment="1">
      <alignment horizontal="center" vertical="center"/>
    </xf>
    <xf numFmtId="180" fontId="6" fillId="33" borderId="61" xfId="42" applyNumberFormat="1" applyFont="1" applyFill="1" applyBorder="1" applyAlignment="1">
      <alignment horizontal="right" vertical="center"/>
    </xf>
    <xf numFmtId="0" fontId="5" fillId="33" borderId="62" xfId="0" applyFont="1" applyFill="1" applyBorder="1" applyAlignment="1">
      <alignment vertical="center"/>
    </xf>
    <xf numFmtId="0" fontId="5" fillId="33" borderId="63" xfId="0" applyFont="1" applyFill="1" applyBorder="1" applyAlignment="1">
      <alignment vertical="center"/>
    </xf>
    <xf numFmtId="0" fontId="5" fillId="33" borderId="64" xfId="0" applyFont="1" applyFill="1" applyBorder="1" applyAlignment="1">
      <alignment vertical="center"/>
    </xf>
    <xf numFmtId="38" fontId="6" fillId="33" borderId="65" xfId="49" applyFont="1" applyFill="1" applyBorder="1" applyAlignment="1">
      <alignment horizontal="right" vertical="center"/>
    </xf>
    <xf numFmtId="38" fontId="6" fillId="33" borderId="64" xfId="49" applyFont="1" applyFill="1" applyBorder="1" applyAlignment="1">
      <alignment horizontal="right" vertical="center"/>
    </xf>
    <xf numFmtId="38" fontId="6" fillId="33" borderId="66" xfId="49" applyFont="1" applyFill="1" applyBorder="1" applyAlignment="1">
      <alignment horizontal="right" vertical="center"/>
    </xf>
    <xf numFmtId="0" fontId="5" fillId="0" borderId="15" xfId="0" applyFont="1" applyFill="1" applyBorder="1" applyAlignment="1">
      <alignment horizontal="left" vertical="center"/>
    </xf>
    <xf numFmtId="49" fontId="5" fillId="0" borderId="15" xfId="0" applyNumberFormat="1" applyFont="1" applyFill="1" applyBorder="1" applyAlignment="1">
      <alignment horizontal="center" vertical="center"/>
    </xf>
    <xf numFmtId="38" fontId="6" fillId="0" borderId="15" xfId="49" applyFont="1" applyFill="1" applyBorder="1" applyAlignment="1">
      <alignment horizontal="right" vertical="center"/>
    </xf>
    <xf numFmtId="180" fontId="6" fillId="0" borderId="15" xfId="42" applyNumberFormat="1" applyFont="1" applyFill="1" applyBorder="1" applyAlignment="1">
      <alignment horizontal="right" vertical="center"/>
    </xf>
    <xf numFmtId="180" fontId="5" fillId="0" borderId="15" xfId="42" applyNumberFormat="1" applyFont="1" applyFill="1" applyBorder="1" applyAlignment="1">
      <alignment horizontal="right" vertical="center"/>
    </xf>
    <xf numFmtId="0" fontId="6" fillId="0" borderId="15" xfId="0" applyFont="1" applyFill="1" applyBorder="1" applyAlignment="1">
      <alignment horizontal="right" vertical="center"/>
    </xf>
    <xf numFmtId="0" fontId="6" fillId="33" borderId="66" xfId="0" applyFont="1" applyFill="1" applyBorder="1" applyAlignment="1">
      <alignment horizontal="right" vertical="center"/>
    </xf>
    <xf numFmtId="0" fontId="5" fillId="33" borderId="37" xfId="0" applyFont="1" applyFill="1" applyBorder="1" applyAlignment="1">
      <alignment horizontal="left" vertical="center" wrapText="1"/>
    </xf>
    <xf numFmtId="0" fontId="5" fillId="34" borderId="67" xfId="0" applyFont="1" applyFill="1" applyBorder="1" applyAlignment="1">
      <alignment horizontal="left" vertical="center" wrapText="1"/>
    </xf>
    <xf numFmtId="0" fontId="5" fillId="33" borderId="68" xfId="0" applyFont="1" applyFill="1" applyBorder="1" applyAlignment="1">
      <alignment horizontal="left" vertical="center" wrapText="1"/>
    </xf>
    <xf numFmtId="0" fontId="5" fillId="33" borderId="69"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70" xfId="0" applyFont="1" applyFill="1" applyBorder="1" applyAlignment="1">
      <alignment horizontal="left" vertical="center" wrapText="1"/>
    </xf>
    <xf numFmtId="0" fontId="5" fillId="34" borderId="51" xfId="0" applyFont="1" applyFill="1" applyBorder="1" applyAlignment="1">
      <alignment horizontal="left" vertical="center" wrapText="1"/>
    </xf>
    <xf numFmtId="0" fontId="5" fillId="34" borderId="37"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71"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33" borderId="72"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67" xfId="0" applyFont="1" applyFill="1" applyBorder="1" applyAlignment="1">
      <alignment horizontal="left" vertical="center" wrapText="1"/>
    </xf>
    <xf numFmtId="0" fontId="5" fillId="33" borderId="73" xfId="0" applyFont="1" applyFill="1" applyBorder="1" applyAlignment="1">
      <alignment horizontal="left" vertical="center" wrapText="1"/>
    </xf>
    <xf numFmtId="0" fontId="5" fillId="33" borderId="74" xfId="0" applyFont="1" applyFill="1" applyBorder="1" applyAlignment="1">
      <alignment horizontal="left" vertical="center" wrapText="1"/>
    </xf>
    <xf numFmtId="38" fontId="5" fillId="33" borderId="17" xfId="49" applyFont="1" applyFill="1" applyBorder="1" applyAlignment="1">
      <alignment horizontal="center" vertical="center"/>
    </xf>
    <xf numFmtId="38" fontId="5" fillId="33" borderId="28" xfId="49" applyFont="1" applyFill="1" applyBorder="1" applyAlignment="1">
      <alignment horizontal="center" vertical="center"/>
    </xf>
    <xf numFmtId="38" fontId="5" fillId="33" borderId="25" xfId="49" applyFont="1" applyFill="1" applyBorder="1" applyAlignment="1">
      <alignment horizontal="center" vertical="center"/>
    </xf>
    <xf numFmtId="38" fontId="5" fillId="33" borderId="75" xfId="49" applyFont="1" applyFill="1" applyBorder="1" applyAlignment="1">
      <alignment horizontal="center"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33" xfId="0" applyFont="1" applyFill="1" applyBorder="1" applyAlignment="1">
      <alignment horizontal="left" vertical="center"/>
    </xf>
    <xf numFmtId="0" fontId="5" fillId="33" borderId="75" xfId="0" applyFont="1" applyFill="1" applyBorder="1" applyAlignment="1">
      <alignment horizontal="left" vertical="center"/>
    </xf>
    <xf numFmtId="0" fontId="5" fillId="33" borderId="54" xfId="0" applyFont="1" applyFill="1" applyBorder="1" applyAlignment="1">
      <alignment horizontal="left" vertical="center" wrapText="1"/>
    </xf>
    <xf numFmtId="0" fontId="5" fillId="33" borderId="76" xfId="0" applyFont="1" applyFill="1" applyBorder="1" applyAlignment="1">
      <alignment horizontal="left" vertical="center" wrapText="1"/>
    </xf>
    <xf numFmtId="38" fontId="5" fillId="33" borderId="12" xfId="49" applyFont="1" applyFill="1" applyBorder="1" applyAlignment="1">
      <alignment horizontal="center" vertical="center"/>
    </xf>
    <xf numFmtId="38" fontId="5" fillId="33" borderId="33" xfId="49" applyFont="1" applyFill="1" applyBorder="1" applyAlignment="1">
      <alignment horizontal="center" vertical="center"/>
    </xf>
    <xf numFmtId="0" fontId="5" fillId="34" borderId="68" xfId="0" applyFont="1" applyFill="1" applyBorder="1" applyAlignment="1">
      <alignment horizontal="left" vertical="center" wrapText="1"/>
    </xf>
    <xf numFmtId="0" fontId="5" fillId="34" borderId="74" xfId="0" applyFont="1" applyFill="1" applyBorder="1" applyAlignment="1">
      <alignment horizontal="left" vertical="center" wrapText="1"/>
    </xf>
    <xf numFmtId="0" fontId="5" fillId="33" borderId="77" xfId="0" applyFont="1" applyFill="1" applyBorder="1" applyAlignment="1">
      <alignment horizontal="left" vertical="center" wrapText="1"/>
    </xf>
    <xf numFmtId="0" fontId="5" fillId="33" borderId="17" xfId="0" applyFont="1" applyFill="1" applyBorder="1" applyAlignment="1">
      <alignment vertical="center"/>
    </xf>
    <xf numFmtId="0" fontId="5" fillId="33" borderId="12" xfId="0" applyFont="1" applyFill="1" applyBorder="1" applyAlignment="1">
      <alignment vertical="center"/>
    </xf>
    <xf numFmtId="0" fontId="5" fillId="33" borderId="28" xfId="0" applyFont="1" applyFill="1" applyBorder="1" applyAlignment="1">
      <alignment vertical="center"/>
    </xf>
    <xf numFmtId="0" fontId="5" fillId="33" borderId="25" xfId="0" applyFont="1" applyFill="1" applyBorder="1" applyAlignment="1">
      <alignment vertical="center"/>
    </xf>
    <xf numFmtId="0" fontId="5" fillId="33" borderId="33" xfId="0" applyFont="1" applyFill="1" applyBorder="1" applyAlignment="1">
      <alignment vertical="center"/>
    </xf>
    <xf numFmtId="0" fontId="5" fillId="33" borderId="75" xfId="0" applyFont="1" applyFill="1" applyBorder="1" applyAlignment="1">
      <alignment vertical="center"/>
    </xf>
    <xf numFmtId="0" fontId="5" fillId="34" borderId="43" xfId="0" applyFont="1" applyFill="1" applyBorder="1" applyAlignment="1">
      <alignment horizontal="left" vertical="center" wrapText="1"/>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4" borderId="76" xfId="0" applyFont="1" applyFill="1" applyBorder="1" applyAlignment="1">
      <alignment horizontal="left" vertical="center" wrapText="1"/>
    </xf>
    <xf numFmtId="0" fontId="5" fillId="34" borderId="39" xfId="0" applyFont="1" applyFill="1" applyBorder="1" applyAlignment="1">
      <alignment horizontal="left" vertical="center" wrapText="1"/>
    </xf>
    <xf numFmtId="0" fontId="5" fillId="34" borderId="71"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7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78"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4" fillId="34" borderId="67"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77" xfId="0" applyFont="1" applyFill="1" applyBorder="1" applyAlignment="1">
      <alignment horizontal="left" vertical="center" wrapText="1"/>
    </xf>
    <xf numFmtId="0" fontId="4" fillId="34" borderId="68" xfId="0" applyFont="1" applyFill="1" applyBorder="1" applyAlignment="1">
      <alignment horizontal="left" vertical="center" wrapText="1"/>
    </xf>
    <xf numFmtId="0" fontId="4" fillId="34" borderId="74" xfId="0" applyFont="1" applyFill="1" applyBorder="1" applyAlignment="1">
      <alignment horizontal="left" vertical="center" wrapText="1"/>
    </xf>
    <xf numFmtId="0" fontId="4" fillId="34" borderId="51"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41"/>
  <sheetViews>
    <sheetView tabSelected="1" zoomScale="60" zoomScaleNormal="60" zoomScalePageLayoutView="0" workbookViewId="0" topLeftCell="A1">
      <pane xSplit="6" ySplit="7" topLeftCell="G8" activePane="bottomRight" state="frozen"/>
      <selection pane="topLeft" activeCell="B38" sqref="B38:F50"/>
      <selection pane="topRight" activeCell="B38" sqref="B38:F50"/>
      <selection pane="bottomLeft" activeCell="B38" sqref="B38:F50"/>
      <selection pane="bottomRight" activeCell="I3" sqref="I3:J3"/>
    </sheetView>
  </sheetViews>
  <sheetFormatPr defaultColWidth="9.00390625" defaultRowHeight="13.5"/>
  <cols>
    <col min="1" max="1" width="4.125" style="0" customWidth="1"/>
    <col min="2" max="3" width="5.625" style="31" customWidth="1"/>
    <col min="4" max="4" width="19.25390625" style="31" customWidth="1"/>
    <col min="5" max="5" width="18.125" style="32" customWidth="1"/>
    <col min="6" max="6" width="9.125" style="37" customWidth="1"/>
    <col min="7" max="7" width="10.625" style="9" customWidth="1"/>
    <col min="8" max="8" width="8.50390625" style="65" customWidth="1"/>
    <col min="9" max="9" width="10.625" style="0" customWidth="1"/>
    <col min="10" max="10" width="8.50390625" style="80" customWidth="1"/>
    <col min="11" max="11" width="10.625" style="9" customWidth="1"/>
    <col min="12" max="12" width="8.50390625" style="40" customWidth="1"/>
    <col min="13" max="13" width="10.625" style="9" customWidth="1"/>
    <col min="14" max="14" width="8.50390625" style="40" customWidth="1"/>
    <col min="15" max="15" width="10.625" style="9" customWidth="1"/>
    <col min="16" max="16" width="8.50390625" style="40" customWidth="1"/>
    <col min="17" max="17" width="10.625" style="9" customWidth="1"/>
    <col min="18" max="18" width="8.50390625" style="40" customWidth="1"/>
    <col min="19" max="19" width="10.625" style="9" customWidth="1"/>
    <col min="20" max="20" width="8.50390625" style="40" customWidth="1"/>
    <col min="21" max="21" width="10.625" style="9" customWidth="1"/>
    <col min="22" max="22" width="8.50390625" style="40" customWidth="1"/>
    <col min="23" max="23" width="10.625" style="9" customWidth="1"/>
    <col min="24" max="24" width="8.50390625" style="40" customWidth="1"/>
    <col min="25" max="25" width="10.625" style="9" customWidth="1"/>
    <col min="26" max="26" width="8.50390625" style="40" customWidth="1"/>
    <col min="27" max="27" width="10.625" style="9" customWidth="1"/>
    <col min="28" max="28" width="8.50390625" style="40" customWidth="1"/>
    <col min="29" max="29" width="10.625" style="9" customWidth="1"/>
    <col min="30" max="30" width="8.50390625" style="40" customWidth="1"/>
  </cols>
  <sheetData>
    <row r="1" ht="28.5" customHeight="1" thickBot="1">
      <c r="A1" s="41" t="s">
        <v>138</v>
      </c>
    </row>
    <row r="2" spans="2:30" s="42" customFormat="1" ht="21.75" customHeight="1">
      <c r="B2" s="185" t="s">
        <v>103</v>
      </c>
      <c r="C2" s="186"/>
      <c r="D2" s="186"/>
      <c r="E2" s="186"/>
      <c r="F2" s="187"/>
      <c r="G2" s="181" t="s">
        <v>88</v>
      </c>
      <c r="H2" s="193"/>
      <c r="I2" s="7"/>
      <c r="J2" s="38"/>
      <c r="K2" s="181" t="s">
        <v>93</v>
      </c>
      <c r="L2" s="182"/>
      <c r="M2" s="181" t="s">
        <v>94</v>
      </c>
      <c r="N2" s="182"/>
      <c r="O2" s="181" t="s">
        <v>95</v>
      </c>
      <c r="P2" s="182"/>
      <c r="Q2" s="181" t="s">
        <v>96</v>
      </c>
      <c r="R2" s="182"/>
      <c r="S2" s="181" t="s">
        <v>97</v>
      </c>
      <c r="T2" s="182"/>
      <c r="U2" s="181" t="s">
        <v>98</v>
      </c>
      <c r="V2" s="182"/>
      <c r="W2" s="181" t="s">
        <v>99</v>
      </c>
      <c r="X2" s="182"/>
      <c r="Y2" s="181" t="s">
        <v>100</v>
      </c>
      <c r="Z2" s="182"/>
      <c r="AA2" s="181" t="s">
        <v>101</v>
      </c>
      <c r="AB2" s="182"/>
      <c r="AC2" s="181" t="s">
        <v>102</v>
      </c>
      <c r="AD2" s="182"/>
    </row>
    <row r="3" spans="2:30" s="42" customFormat="1" ht="24" customHeight="1" thickBot="1">
      <c r="B3" s="188"/>
      <c r="C3" s="189"/>
      <c r="D3" s="189"/>
      <c r="E3" s="189"/>
      <c r="F3" s="190"/>
      <c r="G3" s="183"/>
      <c r="H3" s="194"/>
      <c r="I3" s="205" t="s">
        <v>89</v>
      </c>
      <c r="J3" s="206"/>
      <c r="K3" s="183"/>
      <c r="L3" s="184"/>
      <c r="M3" s="183"/>
      <c r="N3" s="184"/>
      <c r="O3" s="183"/>
      <c r="P3" s="184"/>
      <c r="Q3" s="183"/>
      <c r="R3" s="184"/>
      <c r="S3" s="183"/>
      <c r="T3" s="184"/>
      <c r="U3" s="183"/>
      <c r="V3" s="184"/>
      <c r="W3" s="183"/>
      <c r="X3" s="184"/>
      <c r="Y3" s="183"/>
      <c r="Z3" s="184"/>
      <c r="AA3" s="183"/>
      <c r="AB3" s="184"/>
      <c r="AC3" s="183"/>
      <c r="AD3" s="184"/>
    </row>
    <row r="4" spans="1:30" s="1" customFormat="1" ht="30" customHeight="1" thickBot="1">
      <c r="A4" s="1">
        <v>1</v>
      </c>
      <c r="B4" s="10" t="s">
        <v>87</v>
      </c>
      <c r="C4" s="11"/>
      <c r="D4" s="11"/>
      <c r="E4" s="11"/>
      <c r="F4" s="34"/>
      <c r="G4" s="12">
        <v>10</v>
      </c>
      <c r="H4" s="66"/>
      <c r="I4" s="13">
        <v>5</v>
      </c>
      <c r="J4" s="39"/>
      <c r="K4" s="12">
        <v>8</v>
      </c>
      <c r="L4" s="39"/>
      <c r="M4" s="12">
        <v>5</v>
      </c>
      <c r="N4" s="39"/>
      <c r="O4" s="12">
        <v>65</v>
      </c>
      <c r="P4" s="39"/>
      <c r="Q4" s="12">
        <v>39</v>
      </c>
      <c r="R4" s="39"/>
      <c r="S4" s="12">
        <v>259</v>
      </c>
      <c r="T4" s="39"/>
      <c r="U4" s="12">
        <v>146</v>
      </c>
      <c r="V4" s="39"/>
      <c r="W4" s="12">
        <v>13</v>
      </c>
      <c r="X4" s="39"/>
      <c r="Y4" s="12">
        <f>SUM(G4,K4,M4,O4,Q4,S4,U4,W4)</f>
        <v>545</v>
      </c>
      <c r="Z4" s="39"/>
      <c r="AA4" s="12">
        <v>759</v>
      </c>
      <c r="AB4" s="39"/>
      <c r="AC4" s="12">
        <f>SUM(Y4,AA4)</f>
        <v>1304</v>
      </c>
      <c r="AD4" s="39"/>
    </row>
    <row r="5" spans="1:30" s="1" customFormat="1" ht="30" customHeight="1">
      <c r="A5" s="1">
        <v>2</v>
      </c>
      <c r="B5" s="151" t="s">
        <v>204</v>
      </c>
      <c r="C5" s="152"/>
      <c r="D5" s="153"/>
      <c r="E5" s="153"/>
      <c r="F5" s="149"/>
      <c r="G5" s="154">
        <v>59823</v>
      </c>
      <c r="H5" s="150"/>
      <c r="I5" s="155">
        <v>36234</v>
      </c>
      <c r="J5" s="163"/>
      <c r="K5" s="154">
        <v>47</v>
      </c>
      <c r="L5" s="156"/>
      <c r="M5" s="154">
        <v>267</v>
      </c>
      <c r="N5" s="156"/>
      <c r="O5" s="154">
        <v>18664</v>
      </c>
      <c r="P5" s="156"/>
      <c r="Q5" s="154">
        <v>5253</v>
      </c>
      <c r="R5" s="156"/>
      <c r="S5" s="154">
        <v>10440</v>
      </c>
      <c r="T5" s="156"/>
      <c r="U5" s="154">
        <v>1920</v>
      </c>
      <c r="V5" s="156"/>
      <c r="W5" s="154">
        <v>1124</v>
      </c>
      <c r="X5" s="156"/>
      <c r="Y5" s="154">
        <f aca="true" t="shared" si="0" ref="Y5:Y40">SUM(G5,K5,M5,O5,Q5,S5,U5,W5)</f>
        <v>97538</v>
      </c>
      <c r="Z5" s="156"/>
      <c r="AA5" s="154">
        <v>8767</v>
      </c>
      <c r="AB5" s="156"/>
      <c r="AC5" s="154">
        <f aca="true" t="shared" si="1" ref="AC5:AC40">SUM(Y5,AA5)</f>
        <v>106305</v>
      </c>
      <c r="AD5" s="156"/>
    </row>
    <row r="6" spans="1:30" s="1" customFormat="1" ht="30" customHeight="1" thickBot="1">
      <c r="A6" s="1">
        <v>3</v>
      </c>
      <c r="B6" s="23" t="s">
        <v>0</v>
      </c>
      <c r="C6" s="24"/>
      <c r="D6" s="24"/>
      <c r="E6" s="24"/>
      <c r="F6" s="35"/>
      <c r="G6" s="17">
        <v>82347</v>
      </c>
      <c r="H6" s="67"/>
      <c r="I6" s="18">
        <v>50959</v>
      </c>
      <c r="J6" s="81"/>
      <c r="K6" s="17">
        <v>13476</v>
      </c>
      <c r="L6" s="19"/>
      <c r="M6" s="17">
        <v>406</v>
      </c>
      <c r="N6" s="19"/>
      <c r="O6" s="17">
        <v>37402</v>
      </c>
      <c r="P6" s="19"/>
      <c r="Q6" s="17">
        <v>9780</v>
      </c>
      <c r="R6" s="19"/>
      <c r="S6" s="17">
        <v>19333</v>
      </c>
      <c r="T6" s="19"/>
      <c r="U6" s="17">
        <v>2287</v>
      </c>
      <c r="V6" s="19"/>
      <c r="W6" s="17">
        <v>1710</v>
      </c>
      <c r="X6" s="19"/>
      <c r="Y6" s="17">
        <f t="shared" si="0"/>
        <v>166741</v>
      </c>
      <c r="Z6" s="19"/>
      <c r="AA6" s="17">
        <v>12313</v>
      </c>
      <c r="AB6" s="19"/>
      <c r="AC6" s="17">
        <f t="shared" si="1"/>
        <v>179054</v>
      </c>
      <c r="AD6" s="19"/>
    </row>
    <row r="7" spans="2:30" s="6" customFormat="1" ht="9.75" customHeight="1" thickBot="1">
      <c r="B7" s="157"/>
      <c r="C7" s="157"/>
      <c r="D7" s="157"/>
      <c r="E7" s="157"/>
      <c r="F7" s="158"/>
      <c r="G7" s="159"/>
      <c r="H7" s="160"/>
      <c r="I7" s="159"/>
      <c r="J7" s="162"/>
      <c r="K7" s="159"/>
      <c r="L7" s="159"/>
      <c r="M7" s="159"/>
      <c r="N7" s="159"/>
      <c r="O7" s="159"/>
      <c r="P7" s="159"/>
      <c r="Q7" s="159"/>
      <c r="R7" s="159"/>
      <c r="S7" s="159"/>
      <c r="T7" s="159"/>
      <c r="U7" s="159"/>
      <c r="V7" s="159"/>
      <c r="W7" s="159"/>
      <c r="X7" s="159"/>
      <c r="Y7" s="159"/>
      <c r="Z7" s="159"/>
      <c r="AA7" s="159"/>
      <c r="AB7" s="159"/>
      <c r="AC7" s="159"/>
      <c r="AD7" s="159"/>
    </row>
    <row r="8" spans="1:30" s="1" customFormat="1" ht="30" customHeight="1">
      <c r="A8" s="1">
        <v>4</v>
      </c>
      <c r="B8" s="175" t="s">
        <v>6</v>
      </c>
      <c r="C8" s="176"/>
      <c r="D8" s="176"/>
      <c r="E8" s="176"/>
      <c r="F8" s="123" t="s">
        <v>104</v>
      </c>
      <c r="G8" s="82">
        <v>15759</v>
      </c>
      <c r="H8" s="98">
        <f>G8/G5</f>
        <v>0.26342710997442453</v>
      </c>
      <c r="I8" s="106">
        <v>15734</v>
      </c>
      <c r="J8" s="83">
        <f>I8/I5</f>
        <v>0.43423304079041786</v>
      </c>
      <c r="K8" s="82">
        <v>0</v>
      </c>
      <c r="L8" s="83">
        <f>K8/K5</f>
        <v>0</v>
      </c>
      <c r="M8" s="82">
        <v>173</v>
      </c>
      <c r="N8" s="83">
        <f>M8/M5</f>
        <v>0.6479400749063671</v>
      </c>
      <c r="O8" s="82">
        <v>3774</v>
      </c>
      <c r="P8" s="83">
        <f>O8/O5</f>
        <v>0.20220745820831548</v>
      </c>
      <c r="Q8" s="82">
        <v>1072</v>
      </c>
      <c r="R8" s="83">
        <f>Q8/Q5</f>
        <v>0.20407386255473062</v>
      </c>
      <c r="S8" s="82">
        <v>2590</v>
      </c>
      <c r="T8" s="83">
        <f>S8/S5</f>
        <v>0.24808429118773948</v>
      </c>
      <c r="U8" s="82">
        <v>353</v>
      </c>
      <c r="V8" s="83">
        <f>U8/U5</f>
        <v>0.18385416666666668</v>
      </c>
      <c r="W8" s="82">
        <v>355</v>
      </c>
      <c r="X8" s="83">
        <f>W8/W5</f>
        <v>0.31583629893238435</v>
      </c>
      <c r="Y8" s="82">
        <f t="shared" si="0"/>
        <v>24076</v>
      </c>
      <c r="Z8" s="83">
        <f>Y8/Y5</f>
        <v>0.24683713014414896</v>
      </c>
      <c r="AA8" s="82">
        <v>1285</v>
      </c>
      <c r="AB8" s="83">
        <f>AA8/AA5</f>
        <v>0.1465723736740048</v>
      </c>
      <c r="AC8" s="82">
        <f t="shared" si="1"/>
        <v>25361</v>
      </c>
      <c r="AD8" s="83">
        <f>AC8/AC5</f>
        <v>0.2385682705423075</v>
      </c>
    </row>
    <row r="9" spans="1:30" s="1" customFormat="1" ht="30" customHeight="1">
      <c r="A9" s="1">
        <v>5</v>
      </c>
      <c r="B9" s="25"/>
      <c r="C9" s="170" t="s">
        <v>108</v>
      </c>
      <c r="D9" s="165"/>
      <c r="E9" s="165"/>
      <c r="F9" s="124" t="s">
        <v>105</v>
      </c>
      <c r="G9" s="84">
        <v>13331</v>
      </c>
      <c r="H9" s="99">
        <f>IF(G$8=0,"－",G9/G$8)</f>
        <v>0.8459293102354211</v>
      </c>
      <c r="I9" s="107">
        <v>13330</v>
      </c>
      <c r="J9" s="85">
        <f>IF(I$8=0,"－",I9/I$8)</f>
        <v>0.847209863988814</v>
      </c>
      <c r="K9" s="84">
        <v>0</v>
      </c>
      <c r="L9" s="85" t="str">
        <f>IF(K$8=0,"－",K9/K$8)</f>
        <v>－</v>
      </c>
      <c r="M9" s="84">
        <v>15</v>
      </c>
      <c r="N9" s="85">
        <f>IF(M$8=0,"－",M9/M$8)</f>
        <v>0.08670520231213873</v>
      </c>
      <c r="O9" s="84">
        <v>2284</v>
      </c>
      <c r="P9" s="85">
        <f>IF(O$8=0,"－",O9/O$8)</f>
        <v>0.6051934287228405</v>
      </c>
      <c r="Q9" s="84">
        <v>672</v>
      </c>
      <c r="R9" s="85">
        <f>IF(Q$8=0,"－",Q9/Q$8)</f>
        <v>0.6268656716417911</v>
      </c>
      <c r="S9" s="84">
        <v>1653</v>
      </c>
      <c r="T9" s="85">
        <f>IF(S$8=0,"－",S9/S$8)</f>
        <v>0.6382239382239382</v>
      </c>
      <c r="U9" s="84">
        <v>229</v>
      </c>
      <c r="V9" s="85">
        <f>IF(U$8=0,"－",U9/U$8)</f>
        <v>0.6487252124645893</v>
      </c>
      <c r="W9" s="84">
        <v>297</v>
      </c>
      <c r="X9" s="85">
        <f>IF(W$8=0,"－",W9/W$8)</f>
        <v>0.8366197183098592</v>
      </c>
      <c r="Y9" s="84">
        <f t="shared" si="0"/>
        <v>18481</v>
      </c>
      <c r="Z9" s="85">
        <f>IF(Y$8=0,"－",Y9/Y$8)</f>
        <v>0.767610898820402</v>
      </c>
      <c r="AA9" s="84">
        <v>984</v>
      </c>
      <c r="AB9" s="85">
        <f>IF(AA$8=0,"－",AA9/AA$8)</f>
        <v>0.7657587548638133</v>
      </c>
      <c r="AC9" s="84">
        <f t="shared" si="1"/>
        <v>19465</v>
      </c>
      <c r="AD9" s="85">
        <f>IF(AC$8=0,"－",AC9/AC$8)</f>
        <v>0.7675170537439375</v>
      </c>
    </row>
    <row r="10" spans="1:30" s="1" customFormat="1" ht="30" customHeight="1">
      <c r="A10" s="1">
        <v>6</v>
      </c>
      <c r="B10" s="25"/>
      <c r="C10" s="170" t="s">
        <v>109</v>
      </c>
      <c r="D10" s="165"/>
      <c r="E10" s="165"/>
      <c r="F10" s="124" t="s">
        <v>106</v>
      </c>
      <c r="G10" s="84">
        <v>13182</v>
      </c>
      <c r="H10" s="99">
        <f aca="true" t="shared" si="2" ref="H10:J11">IF(G$8=0,"－",G10/G$8)</f>
        <v>0.8364743955834761</v>
      </c>
      <c r="I10" s="107">
        <v>13158</v>
      </c>
      <c r="J10" s="85">
        <f t="shared" si="2"/>
        <v>0.8362781238083132</v>
      </c>
      <c r="K10" s="84">
        <v>0</v>
      </c>
      <c r="L10" s="85" t="str">
        <f>IF(K$8=0,"－",K10/K$8)</f>
        <v>－</v>
      </c>
      <c r="M10" s="84">
        <v>166</v>
      </c>
      <c r="N10" s="85">
        <f>IF(M$8=0,"－",M10/M$8)</f>
        <v>0.9595375722543352</v>
      </c>
      <c r="O10" s="84">
        <v>3019</v>
      </c>
      <c r="P10" s="85">
        <f>IF(O$8=0,"－",O10/O$8)</f>
        <v>0.7999470058293587</v>
      </c>
      <c r="Q10" s="84">
        <v>591</v>
      </c>
      <c r="R10" s="85">
        <f>IF(Q$8=0,"－",Q10/Q$8)</f>
        <v>0.5513059701492538</v>
      </c>
      <c r="S10" s="84">
        <v>1959</v>
      </c>
      <c r="T10" s="85">
        <f>IF(S$8=0,"－",S10/S$8)</f>
        <v>0.7563706563706564</v>
      </c>
      <c r="U10" s="84">
        <v>217</v>
      </c>
      <c r="V10" s="85">
        <f>IF(U$8=0,"－",U10/U$8)</f>
        <v>0.6147308781869688</v>
      </c>
      <c r="W10" s="84">
        <v>227</v>
      </c>
      <c r="X10" s="85">
        <f>IF(W$8=0,"－",W10/W$8)</f>
        <v>0.6394366197183099</v>
      </c>
      <c r="Y10" s="84">
        <f t="shared" si="0"/>
        <v>19361</v>
      </c>
      <c r="Z10" s="85">
        <f>IF(Y$8=0,"－",Y10/Y$8)</f>
        <v>0.8041618209004818</v>
      </c>
      <c r="AA10" s="84">
        <v>477</v>
      </c>
      <c r="AB10" s="85">
        <f>IF(AA$8=0,"－",AA10/AA$8)</f>
        <v>0.37120622568093387</v>
      </c>
      <c r="AC10" s="84">
        <f t="shared" si="1"/>
        <v>19838</v>
      </c>
      <c r="AD10" s="85">
        <f>IF(AC$8=0,"－",AC10/AC$8)</f>
        <v>0.7822246756831355</v>
      </c>
    </row>
    <row r="11" spans="1:30" s="1" customFormat="1" ht="30" customHeight="1">
      <c r="A11" s="1">
        <v>7</v>
      </c>
      <c r="B11" s="26"/>
      <c r="C11" s="170" t="s">
        <v>110</v>
      </c>
      <c r="D11" s="165"/>
      <c r="E11" s="165"/>
      <c r="F11" s="124" t="s">
        <v>107</v>
      </c>
      <c r="G11" s="84">
        <v>12142</v>
      </c>
      <c r="H11" s="99">
        <f t="shared" si="2"/>
        <v>0.7704803604289612</v>
      </c>
      <c r="I11" s="107">
        <v>12141</v>
      </c>
      <c r="J11" s="85">
        <f t="shared" si="2"/>
        <v>0.7716410321596543</v>
      </c>
      <c r="K11" s="84">
        <v>0</v>
      </c>
      <c r="L11" s="85" t="str">
        <f>IF(K$8=0,"－",K11/K$8)</f>
        <v>－</v>
      </c>
      <c r="M11" s="84">
        <v>4</v>
      </c>
      <c r="N11" s="85">
        <f>IF(M$8=0,"－",M11/M$8)</f>
        <v>0.023121387283236993</v>
      </c>
      <c r="O11" s="84">
        <v>900</v>
      </c>
      <c r="P11" s="85">
        <f>IF(O$8=0,"－",O11/O$8)</f>
        <v>0.2384737678855326</v>
      </c>
      <c r="Q11" s="84">
        <v>328</v>
      </c>
      <c r="R11" s="85">
        <f>IF(Q$8=0,"－",Q11/Q$8)</f>
        <v>0.30597014925373134</v>
      </c>
      <c r="S11" s="84">
        <v>1250</v>
      </c>
      <c r="T11" s="85">
        <f>IF(S$8=0,"－",S11/S$8)</f>
        <v>0.4826254826254826</v>
      </c>
      <c r="U11" s="84">
        <v>157</v>
      </c>
      <c r="V11" s="85">
        <f>IF(U$8=0,"－",U11/U$8)</f>
        <v>0.4447592067988669</v>
      </c>
      <c r="W11" s="84">
        <v>237</v>
      </c>
      <c r="X11" s="85">
        <f>IF(W$8=0,"－",W11/W$8)</f>
        <v>0.6676056338028169</v>
      </c>
      <c r="Y11" s="84">
        <f t="shared" si="0"/>
        <v>15018</v>
      </c>
      <c r="Z11" s="85">
        <f>IF(Y$8=0,"－",Y11/Y$8)</f>
        <v>0.6237747134075428</v>
      </c>
      <c r="AA11" s="84">
        <v>588</v>
      </c>
      <c r="AB11" s="85">
        <f>IF(AA$8=0,"－",AA11/AA$8)</f>
        <v>0.4575875486381323</v>
      </c>
      <c r="AC11" s="84">
        <f t="shared" si="1"/>
        <v>15606</v>
      </c>
      <c r="AD11" s="85">
        <f>IF(AC$8=0,"－",AC11/AC$8)</f>
        <v>0.6153542841370608</v>
      </c>
    </row>
    <row r="12" spans="1:30" s="1" customFormat="1" ht="30" customHeight="1">
      <c r="A12" s="1">
        <v>8</v>
      </c>
      <c r="B12" s="177" t="s">
        <v>7</v>
      </c>
      <c r="C12" s="178"/>
      <c r="D12" s="178"/>
      <c r="E12" s="178"/>
      <c r="F12" s="125" t="s">
        <v>111</v>
      </c>
      <c r="G12" s="86">
        <v>37</v>
      </c>
      <c r="H12" s="100">
        <f>G12/G5</f>
        <v>0.0006184912157531384</v>
      </c>
      <c r="I12" s="108">
        <v>37</v>
      </c>
      <c r="J12" s="87">
        <f>I12/I5</f>
        <v>0.0010211403654026604</v>
      </c>
      <c r="K12" s="86">
        <v>0</v>
      </c>
      <c r="L12" s="87">
        <f>K12/K5</f>
        <v>0</v>
      </c>
      <c r="M12" s="86">
        <v>0</v>
      </c>
      <c r="N12" s="87">
        <f>M12/M5</f>
        <v>0</v>
      </c>
      <c r="O12" s="86">
        <v>199</v>
      </c>
      <c r="P12" s="87">
        <f>O12/O5</f>
        <v>0.010662237462494641</v>
      </c>
      <c r="Q12" s="86">
        <v>66</v>
      </c>
      <c r="R12" s="87">
        <f>Q12/Q5</f>
        <v>0.012564249000571102</v>
      </c>
      <c r="S12" s="86">
        <v>136</v>
      </c>
      <c r="T12" s="87">
        <f>S12/S5</f>
        <v>0.013026819923371647</v>
      </c>
      <c r="U12" s="86">
        <v>9</v>
      </c>
      <c r="V12" s="87">
        <f>U12/U5</f>
        <v>0.0046875</v>
      </c>
      <c r="W12" s="86">
        <v>31</v>
      </c>
      <c r="X12" s="87">
        <f>W12/W5</f>
        <v>0.027580071174377226</v>
      </c>
      <c r="Y12" s="86">
        <f t="shared" si="0"/>
        <v>478</v>
      </c>
      <c r="Z12" s="87">
        <f>Y12/Y5</f>
        <v>0.004900654104041502</v>
      </c>
      <c r="AA12" s="86">
        <v>97</v>
      </c>
      <c r="AB12" s="87">
        <f>AA12/AA5</f>
        <v>0.011064218090566898</v>
      </c>
      <c r="AC12" s="86">
        <f t="shared" si="1"/>
        <v>575</v>
      </c>
      <c r="AD12" s="87">
        <f>AC12/AC5</f>
        <v>0.005408964771177273</v>
      </c>
    </row>
    <row r="13" spans="1:30" s="1" customFormat="1" ht="45" customHeight="1">
      <c r="A13" s="1">
        <v>9</v>
      </c>
      <c r="B13" s="179" t="s">
        <v>8</v>
      </c>
      <c r="C13" s="180"/>
      <c r="D13" s="180"/>
      <c r="E13" s="180"/>
      <c r="F13" s="36"/>
      <c r="G13" s="84"/>
      <c r="H13" s="99"/>
      <c r="I13" s="107"/>
      <c r="J13" s="85"/>
      <c r="K13" s="84"/>
      <c r="L13" s="85"/>
      <c r="M13" s="84"/>
      <c r="N13" s="85"/>
      <c r="O13" s="84"/>
      <c r="P13" s="85"/>
      <c r="Q13" s="84"/>
      <c r="R13" s="85"/>
      <c r="S13" s="84"/>
      <c r="T13" s="85"/>
      <c r="U13" s="84"/>
      <c r="V13" s="85"/>
      <c r="W13" s="84"/>
      <c r="X13" s="85"/>
      <c r="Y13" s="84"/>
      <c r="Z13" s="85"/>
      <c r="AA13" s="84"/>
      <c r="AB13" s="85"/>
      <c r="AC13" s="84"/>
      <c r="AD13" s="85"/>
    </row>
    <row r="14" spans="1:30" s="1" customFormat="1" ht="30" customHeight="1">
      <c r="A14" s="1">
        <v>10</v>
      </c>
      <c r="B14" s="25"/>
      <c r="C14" s="166" t="s">
        <v>9</v>
      </c>
      <c r="D14" s="167"/>
      <c r="E14" s="126" t="s">
        <v>90</v>
      </c>
      <c r="F14" s="124" t="s">
        <v>112</v>
      </c>
      <c r="G14" s="88">
        <v>77867</v>
      </c>
      <c r="H14" s="101">
        <f>G14/G6</f>
        <v>0.9455960751454212</v>
      </c>
      <c r="I14" s="109">
        <v>50330</v>
      </c>
      <c r="J14" s="89">
        <f>I14/I6</f>
        <v>0.9876567436566651</v>
      </c>
      <c r="K14" s="88">
        <v>9765</v>
      </c>
      <c r="L14" s="89">
        <f>K14/K6</f>
        <v>0.7246215494211933</v>
      </c>
      <c r="M14" s="88">
        <v>406</v>
      </c>
      <c r="N14" s="89">
        <f>M14/M6</f>
        <v>1</v>
      </c>
      <c r="O14" s="88">
        <v>31274</v>
      </c>
      <c r="P14" s="89">
        <f>O14/O6</f>
        <v>0.8361584941981712</v>
      </c>
      <c r="Q14" s="88">
        <v>7908</v>
      </c>
      <c r="R14" s="89">
        <f>Q14/Q6</f>
        <v>0.8085889570552147</v>
      </c>
      <c r="S14" s="88">
        <v>16902</v>
      </c>
      <c r="T14" s="89">
        <f>S14/S6</f>
        <v>0.8742564526974603</v>
      </c>
      <c r="U14" s="88">
        <v>1925</v>
      </c>
      <c r="V14" s="89">
        <f>U14/U6</f>
        <v>0.8417140358548316</v>
      </c>
      <c r="W14" s="88">
        <v>1626</v>
      </c>
      <c r="X14" s="89">
        <f>W14/W6</f>
        <v>0.9508771929824561</v>
      </c>
      <c r="Y14" s="88">
        <f t="shared" si="0"/>
        <v>147673</v>
      </c>
      <c r="Z14" s="89">
        <f>Y14/Y6</f>
        <v>0.8856430032205637</v>
      </c>
      <c r="AA14" s="88">
        <v>8635</v>
      </c>
      <c r="AB14" s="89">
        <f>AA14/AA6</f>
        <v>0.7012913181190612</v>
      </c>
      <c r="AC14" s="88">
        <f t="shared" si="1"/>
        <v>156308</v>
      </c>
      <c r="AD14" s="89">
        <f>AC14/AC6</f>
        <v>0.8729656974990785</v>
      </c>
    </row>
    <row r="15" spans="1:30" s="1" customFormat="1" ht="30" customHeight="1">
      <c r="A15" s="1">
        <v>11</v>
      </c>
      <c r="B15" s="25"/>
      <c r="C15" s="168"/>
      <c r="D15" s="169"/>
      <c r="E15" s="126" t="s">
        <v>91</v>
      </c>
      <c r="F15" s="127" t="s">
        <v>113</v>
      </c>
      <c r="G15" s="88">
        <v>56282</v>
      </c>
      <c r="H15" s="101">
        <f>G15/G5</f>
        <v>0.9408087190545442</v>
      </c>
      <c r="I15" s="109">
        <v>31261</v>
      </c>
      <c r="J15" s="89">
        <f>I15/I5</f>
        <v>0.8627532152122316</v>
      </c>
      <c r="K15" s="88">
        <v>0</v>
      </c>
      <c r="L15" s="89">
        <f>K15/K5</f>
        <v>0</v>
      </c>
      <c r="M15" s="88">
        <v>196</v>
      </c>
      <c r="N15" s="89">
        <f>M15/M5</f>
        <v>0.7340823970037453</v>
      </c>
      <c r="O15" s="88">
        <v>15670</v>
      </c>
      <c r="P15" s="89">
        <f>O15/O5</f>
        <v>0.8395842263180454</v>
      </c>
      <c r="Q15" s="88">
        <v>4715</v>
      </c>
      <c r="R15" s="89">
        <f>Q15/Q5</f>
        <v>0.8975823339044355</v>
      </c>
      <c r="S15" s="88">
        <v>9861</v>
      </c>
      <c r="T15" s="89">
        <f>S15/S5</f>
        <v>0.9445402298850575</v>
      </c>
      <c r="U15" s="88">
        <v>1540</v>
      </c>
      <c r="V15" s="89">
        <f>U15/U5</f>
        <v>0.8020833333333334</v>
      </c>
      <c r="W15" s="88">
        <v>1077</v>
      </c>
      <c r="X15" s="89">
        <f>W15/W5</f>
        <v>0.958185053380783</v>
      </c>
      <c r="Y15" s="88">
        <f t="shared" si="0"/>
        <v>89341</v>
      </c>
      <c r="Z15" s="89">
        <f>Y15/Y5</f>
        <v>0.9159609588057988</v>
      </c>
      <c r="AA15" s="88">
        <v>6016</v>
      </c>
      <c r="AB15" s="89">
        <f>AA15/AA5</f>
        <v>0.6862096498232007</v>
      </c>
      <c r="AC15" s="88">
        <f t="shared" si="1"/>
        <v>95357</v>
      </c>
      <c r="AD15" s="89">
        <f>AC15/AC5</f>
        <v>0.8970133107567847</v>
      </c>
    </row>
    <row r="16" spans="1:30" s="1" customFormat="1" ht="30" customHeight="1">
      <c r="A16" s="1">
        <v>12</v>
      </c>
      <c r="B16" s="25"/>
      <c r="C16" s="166" t="s">
        <v>10</v>
      </c>
      <c r="D16" s="167"/>
      <c r="E16" s="126" t="s">
        <v>90</v>
      </c>
      <c r="F16" s="127" t="s">
        <v>114</v>
      </c>
      <c r="G16" s="88">
        <v>26988</v>
      </c>
      <c r="H16" s="101">
        <f>G16/G6</f>
        <v>0.32773507231593135</v>
      </c>
      <c r="I16" s="109">
        <v>26988</v>
      </c>
      <c r="J16" s="89">
        <f>I16/I6</f>
        <v>0.5296022292431171</v>
      </c>
      <c r="K16" s="88">
        <v>0</v>
      </c>
      <c r="L16" s="89">
        <f>K16/K6</f>
        <v>0</v>
      </c>
      <c r="M16" s="88">
        <v>0</v>
      </c>
      <c r="N16" s="89">
        <f>M16/M6</f>
        <v>0</v>
      </c>
      <c r="O16" s="88">
        <v>0</v>
      </c>
      <c r="P16" s="89">
        <f>O16/O6</f>
        <v>0</v>
      </c>
      <c r="Q16" s="88">
        <v>1</v>
      </c>
      <c r="R16" s="89">
        <f>Q16/Q6</f>
        <v>0.00010224948875255624</v>
      </c>
      <c r="S16" s="88">
        <v>77</v>
      </c>
      <c r="T16" s="89">
        <f>S16/S6</f>
        <v>0.003982827290125692</v>
      </c>
      <c r="U16" s="88">
        <v>1</v>
      </c>
      <c r="V16" s="89">
        <f>U16/U6</f>
        <v>0.00043725404459991256</v>
      </c>
      <c r="W16" s="88">
        <v>0</v>
      </c>
      <c r="X16" s="89">
        <f>W16/W6</f>
        <v>0</v>
      </c>
      <c r="Y16" s="88">
        <f t="shared" si="0"/>
        <v>27067</v>
      </c>
      <c r="Z16" s="89">
        <f>Y16/Y6</f>
        <v>0.1623296009979549</v>
      </c>
      <c r="AA16" s="88">
        <v>107</v>
      </c>
      <c r="AB16" s="89">
        <f>AA16/AA6</f>
        <v>0.008690002436449282</v>
      </c>
      <c r="AC16" s="88">
        <f t="shared" si="1"/>
        <v>27174</v>
      </c>
      <c r="AD16" s="89">
        <f>AC16/AC6</f>
        <v>0.1517642722307237</v>
      </c>
    </row>
    <row r="17" spans="1:30" s="1" customFormat="1" ht="30" customHeight="1">
      <c r="A17" s="1">
        <v>13</v>
      </c>
      <c r="B17" s="25"/>
      <c r="C17" s="168"/>
      <c r="D17" s="169"/>
      <c r="E17" s="126" t="s">
        <v>91</v>
      </c>
      <c r="F17" s="127" t="s">
        <v>115</v>
      </c>
      <c r="G17" s="88">
        <v>22327</v>
      </c>
      <c r="H17" s="101">
        <f>G17/G5</f>
        <v>0.3732176587600087</v>
      </c>
      <c r="I17" s="109">
        <v>22327</v>
      </c>
      <c r="J17" s="89">
        <f>I17/I5</f>
        <v>0.6161892145498703</v>
      </c>
      <c r="K17" s="88">
        <v>0</v>
      </c>
      <c r="L17" s="89">
        <f>K17/K5</f>
        <v>0</v>
      </c>
      <c r="M17" s="88">
        <v>0</v>
      </c>
      <c r="N17" s="89">
        <f>M17/M5</f>
        <v>0</v>
      </c>
      <c r="O17" s="88">
        <v>0</v>
      </c>
      <c r="P17" s="89">
        <f>O17/O5</f>
        <v>0</v>
      </c>
      <c r="Q17" s="88">
        <v>1</v>
      </c>
      <c r="R17" s="89">
        <f>Q17/Q5</f>
        <v>0.00019036740909956216</v>
      </c>
      <c r="S17" s="88">
        <v>48</v>
      </c>
      <c r="T17" s="89">
        <f>S17/S5</f>
        <v>0.004597701149425287</v>
      </c>
      <c r="U17" s="88">
        <v>1</v>
      </c>
      <c r="V17" s="89">
        <f>U17/U5</f>
        <v>0.0005208333333333333</v>
      </c>
      <c r="W17" s="88">
        <v>0</v>
      </c>
      <c r="X17" s="89">
        <f>W17/W5</f>
        <v>0</v>
      </c>
      <c r="Y17" s="88">
        <f t="shared" si="0"/>
        <v>22377</v>
      </c>
      <c r="Z17" s="89">
        <f>Y17/Y5</f>
        <v>0.22941827800447007</v>
      </c>
      <c r="AA17" s="88">
        <v>76</v>
      </c>
      <c r="AB17" s="89">
        <f>AA17/AA5</f>
        <v>0.00866887190601118</v>
      </c>
      <c r="AC17" s="88">
        <f t="shared" si="1"/>
        <v>22453</v>
      </c>
      <c r="AD17" s="89">
        <f>AC17/AC5</f>
        <v>0.21121301914303184</v>
      </c>
    </row>
    <row r="18" spans="1:30" s="1" customFormat="1" ht="30" customHeight="1">
      <c r="A18" s="1">
        <v>14</v>
      </c>
      <c r="B18" s="25"/>
      <c r="C18" s="166" t="s">
        <v>11</v>
      </c>
      <c r="D18" s="167"/>
      <c r="E18" s="126" t="s">
        <v>90</v>
      </c>
      <c r="F18" s="127" t="s">
        <v>116</v>
      </c>
      <c r="G18" s="88">
        <v>0</v>
      </c>
      <c r="H18" s="101">
        <f>G18/G6</f>
        <v>0</v>
      </c>
      <c r="I18" s="109">
        <v>0</v>
      </c>
      <c r="J18" s="89">
        <f>I18/I6</f>
        <v>0</v>
      </c>
      <c r="K18" s="88">
        <v>0</v>
      </c>
      <c r="L18" s="89">
        <f>K18/K6</f>
        <v>0</v>
      </c>
      <c r="M18" s="88">
        <v>0</v>
      </c>
      <c r="N18" s="89">
        <f>M18/M6</f>
        <v>0</v>
      </c>
      <c r="O18" s="88">
        <v>1925</v>
      </c>
      <c r="P18" s="89">
        <f>O18/O6</f>
        <v>0.05146783594460189</v>
      </c>
      <c r="Q18" s="88">
        <v>0</v>
      </c>
      <c r="R18" s="89">
        <f>Q18/Q6</f>
        <v>0</v>
      </c>
      <c r="S18" s="88">
        <v>899</v>
      </c>
      <c r="T18" s="89">
        <f>S18/S6</f>
        <v>0.046500801737961</v>
      </c>
      <c r="U18" s="88">
        <v>251</v>
      </c>
      <c r="V18" s="89">
        <f>U18/U6</f>
        <v>0.10975076519457805</v>
      </c>
      <c r="W18" s="88">
        <v>0</v>
      </c>
      <c r="X18" s="89">
        <f>W18/W6</f>
        <v>0</v>
      </c>
      <c r="Y18" s="88">
        <f t="shared" si="0"/>
        <v>3075</v>
      </c>
      <c r="Z18" s="89">
        <f>Y18/Y6</f>
        <v>0.01844177496836411</v>
      </c>
      <c r="AA18" s="88">
        <v>2150</v>
      </c>
      <c r="AB18" s="89">
        <f>AA18/AA6</f>
        <v>0.17461219848940143</v>
      </c>
      <c r="AC18" s="88">
        <f t="shared" si="1"/>
        <v>5225</v>
      </c>
      <c r="AD18" s="89">
        <f>AC18/AC6</f>
        <v>0.02918114088487272</v>
      </c>
    </row>
    <row r="19" spans="1:30" s="1" customFormat="1" ht="30" customHeight="1">
      <c r="A19" s="1">
        <v>15</v>
      </c>
      <c r="B19" s="25"/>
      <c r="C19" s="168"/>
      <c r="D19" s="169"/>
      <c r="E19" s="126" t="s">
        <v>91</v>
      </c>
      <c r="F19" s="127" t="s">
        <v>117</v>
      </c>
      <c r="G19" s="88">
        <v>0</v>
      </c>
      <c r="H19" s="101">
        <f>G19/G5</f>
        <v>0</v>
      </c>
      <c r="I19" s="109">
        <v>0</v>
      </c>
      <c r="J19" s="89">
        <f>I19/I5</f>
        <v>0</v>
      </c>
      <c r="K19" s="88">
        <v>0</v>
      </c>
      <c r="L19" s="89">
        <f>K19/K5</f>
        <v>0</v>
      </c>
      <c r="M19" s="88">
        <v>0</v>
      </c>
      <c r="N19" s="89">
        <f>M19/M5</f>
        <v>0</v>
      </c>
      <c r="O19" s="88">
        <v>1228</v>
      </c>
      <c r="P19" s="89">
        <f>O19/O5</f>
        <v>0.06579511358765538</v>
      </c>
      <c r="Q19" s="88">
        <v>0</v>
      </c>
      <c r="R19" s="89">
        <f>Q19/Q5</f>
        <v>0</v>
      </c>
      <c r="S19" s="88">
        <v>572</v>
      </c>
      <c r="T19" s="89">
        <f>S19/S5</f>
        <v>0.05478927203065134</v>
      </c>
      <c r="U19" s="88">
        <v>202</v>
      </c>
      <c r="V19" s="89">
        <f>U19/U5</f>
        <v>0.10520833333333333</v>
      </c>
      <c r="W19" s="88">
        <v>0</v>
      </c>
      <c r="X19" s="89">
        <f>W19/W5</f>
        <v>0</v>
      </c>
      <c r="Y19" s="88">
        <f t="shared" si="0"/>
        <v>2002</v>
      </c>
      <c r="Z19" s="89">
        <f>Y19/Y5</f>
        <v>0.02052533371609014</v>
      </c>
      <c r="AA19" s="88">
        <v>1519</v>
      </c>
      <c r="AB19" s="89">
        <f>AA19/AA5</f>
        <v>0.1732633740161971</v>
      </c>
      <c r="AC19" s="88">
        <f t="shared" si="1"/>
        <v>3521</v>
      </c>
      <c r="AD19" s="89">
        <f>AC19/AC5</f>
        <v>0.03312167819011335</v>
      </c>
    </row>
    <row r="20" spans="1:30" s="1" customFormat="1" ht="30" customHeight="1">
      <c r="A20" s="1">
        <v>16</v>
      </c>
      <c r="B20" s="25"/>
      <c r="C20" s="166" t="s">
        <v>92</v>
      </c>
      <c r="D20" s="167"/>
      <c r="E20" s="126" t="s">
        <v>90</v>
      </c>
      <c r="F20" s="127" t="s">
        <v>118</v>
      </c>
      <c r="G20" s="88">
        <v>77867</v>
      </c>
      <c r="H20" s="101">
        <f>G20/G6</f>
        <v>0.9455960751454212</v>
      </c>
      <c r="I20" s="109">
        <v>50330</v>
      </c>
      <c r="J20" s="89">
        <f>I20/I6</f>
        <v>0.9876567436566651</v>
      </c>
      <c r="K20" s="88">
        <v>9765</v>
      </c>
      <c r="L20" s="89">
        <f>K20/K6</f>
        <v>0.7246215494211933</v>
      </c>
      <c r="M20" s="88">
        <v>406</v>
      </c>
      <c r="N20" s="89">
        <f>M20/M6</f>
        <v>1</v>
      </c>
      <c r="O20" s="88">
        <v>32668</v>
      </c>
      <c r="P20" s="89">
        <f>O20/O6</f>
        <v>0.8734292283835089</v>
      </c>
      <c r="Q20" s="88">
        <v>7909</v>
      </c>
      <c r="R20" s="89">
        <f>Q20/Q6</f>
        <v>0.8086912065439673</v>
      </c>
      <c r="S20" s="88">
        <v>17415</v>
      </c>
      <c r="T20" s="89">
        <f>S20/S6</f>
        <v>0.900791392955051</v>
      </c>
      <c r="U20" s="88">
        <v>2071</v>
      </c>
      <c r="V20" s="89">
        <f>U20/U6</f>
        <v>0.9055531263664189</v>
      </c>
      <c r="W20" s="88">
        <v>1626</v>
      </c>
      <c r="X20" s="89">
        <f>W20/W6</f>
        <v>0.9508771929824561</v>
      </c>
      <c r="Y20" s="88">
        <f t="shared" si="0"/>
        <v>149727</v>
      </c>
      <c r="Z20" s="89">
        <f>Y20/Y6</f>
        <v>0.8979615091669115</v>
      </c>
      <c r="AA20" s="88">
        <v>10643</v>
      </c>
      <c r="AB20" s="89">
        <f>AA20/AA6</f>
        <v>0.864370990010558</v>
      </c>
      <c r="AC20" s="88">
        <f t="shared" si="1"/>
        <v>160370</v>
      </c>
      <c r="AD20" s="89">
        <f>AC20/AC6</f>
        <v>0.895651591140103</v>
      </c>
    </row>
    <row r="21" spans="1:30" s="1" customFormat="1" ht="30" customHeight="1">
      <c r="A21" s="1">
        <v>17</v>
      </c>
      <c r="B21" s="26"/>
      <c r="C21" s="168"/>
      <c r="D21" s="169"/>
      <c r="E21" s="126" t="s">
        <v>91</v>
      </c>
      <c r="F21" s="127" t="s">
        <v>119</v>
      </c>
      <c r="G21" s="88">
        <v>56282</v>
      </c>
      <c r="H21" s="101">
        <f>G21/G5</f>
        <v>0.9408087190545442</v>
      </c>
      <c r="I21" s="109">
        <v>31261</v>
      </c>
      <c r="J21" s="89">
        <f>I21/I5</f>
        <v>0.8627532152122316</v>
      </c>
      <c r="K21" s="88">
        <v>0</v>
      </c>
      <c r="L21" s="89">
        <f>K21/K5</f>
        <v>0</v>
      </c>
      <c r="M21" s="88">
        <v>196</v>
      </c>
      <c r="N21" s="89">
        <f>M21/M5</f>
        <v>0.7340823970037453</v>
      </c>
      <c r="O21" s="88">
        <v>16598</v>
      </c>
      <c r="P21" s="89">
        <f>O21/O5</f>
        <v>0.8893056150878696</v>
      </c>
      <c r="Q21" s="88">
        <v>4716</v>
      </c>
      <c r="R21" s="89">
        <f>Q21/Q5</f>
        <v>0.8977727013135351</v>
      </c>
      <c r="S21" s="88">
        <v>10218</v>
      </c>
      <c r="T21" s="89">
        <f>S21/S5</f>
        <v>0.978735632183908</v>
      </c>
      <c r="U21" s="88">
        <v>1647</v>
      </c>
      <c r="V21" s="89">
        <f>U21/U5</f>
        <v>0.8578125</v>
      </c>
      <c r="W21" s="88">
        <v>1077</v>
      </c>
      <c r="X21" s="89">
        <f>W21/W5</f>
        <v>0.958185053380783</v>
      </c>
      <c r="Y21" s="88">
        <f t="shared" si="0"/>
        <v>90734</v>
      </c>
      <c r="Z21" s="89">
        <f>Y21/Y5</f>
        <v>0.9302425721257356</v>
      </c>
      <c r="AA21" s="88">
        <v>7317</v>
      </c>
      <c r="AB21" s="89">
        <f>AA21/AA5</f>
        <v>0.8346070491616289</v>
      </c>
      <c r="AC21" s="88">
        <f t="shared" si="1"/>
        <v>98051</v>
      </c>
      <c r="AD21" s="89">
        <f>AC21/AC5</f>
        <v>0.922355486571657</v>
      </c>
    </row>
    <row r="22" spans="1:30" s="1" customFormat="1" ht="30" customHeight="1">
      <c r="A22" s="1">
        <v>18</v>
      </c>
      <c r="B22" s="164" t="s">
        <v>1</v>
      </c>
      <c r="C22" s="165"/>
      <c r="D22" s="165"/>
      <c r="E22" s="165"/>
      <c r="F22" s="124" t="s">
        <v>120</v>
      </c>
      <c r="G22" s="90">
        <v>11473</v>
      </c>
      <c r="H22" s="99">
        <f>G22/G6</f>
        <v>0.13932505130727288</v>
      </c>
      <c r="I22" s="107">
        <v>11473</v>
      </c>
      <c r="J22" s="85">
        <f>I22/I6</f>
        <v>0.22514178064718696</v>
      </c>
      <c r="K22" s="90">
        <v>0</v>
      </c>
      <c r="L22" s="85">
        <f>K22/K6</f>
        <v>0</v>
      </c>
      <c r="M22" s="90">
        <v>0</v>
      </c>
      <c r="N22" s="85">
        <f>M22/M6</f>
        <v>0</v>
      </c>
      <c r="O22" s="90">
        <v>11632</v>
      </c>
      <c r="P22" s="85">
        <f>O22/O6</f>
        <v>0.31099941179616064</v>
      </c>
      <c r="Q22" s="90">
        <v>2107</v>
      </c>
      <c r="R22" s="85">
        <f>Q22/Q6</f>
        <v>0.21543967280163598</v>
      </c>
      <c r="S22" s="90">
        <v>12066</v>
      </c>
      <c r="T22" s="85">
        <f>S22/S6</f>
        <v>0.6241142088656702</v>
      </c>
      <c r="U22" s="90">
        <v>1135</v>
      </c>
      <c r="V22" s="85">
        <f>U22/U6</f>
        <v>0.49628334062090074</v>
      </c>
      <c r="W22" s="90">
        <v>0</v>
      </c>
      <c r="X22" s="85">
        <f>W22/W6</f>
        <v>0</v>
      </c>
      <c r="Y22" s="90">
        <f t="shared" si="0"/>
        <v>38413</v>
      </c>
      <c r="Z22" s="85">
        <f>Y22/Y6</f>
        <v>0.23037525263732375</v>
      </c>
      <c r="AA22" s="90">
        <v>6031</v>
      </c>
      <c r="AB22" s="85">
        <f>AA22/AA6</f>
        <v>0.48980752050678145</v>
      </c>
      <c r="AC22" s="90">
        <f t="shared" si="1"/>
        <v>44444</v>
      </c>
      <c r="AD22" s="85">
        <f>AC22/AC6</f>
        <v>0.24821562210282933</v>
      </c>
    </row>
    <row r="23" spans="1:30" s="1" customFormat="1" ht="30" customHeight="1">
      <c r="A23" s="1">
        <v>19</v>
      </c>
      <c r="B23" s="164" t="s">
        <v>2</v>
      </c>
      <c r="C23" s="165"/>
      <c r="D23" s="165"/>
      <c r="E23" s="165"/>
      <c r="F23" s="124" t="s">
        <v>121</v>
      </c>
      <c r="G23" s="90">
        <v>0</v>
      </c>
      <c r="H23" s="99">
        <f>G23/G6</f>
        <v>0</v>
      </c>
      <c r="I23" s="107">
        <v>0</v>
      </c>
      <c r="J23" s="85">
        <f>I23/I6</f>
        <v>0</v>
      </c>
      <c r="K23" s="90">
        <v>0</v>
      </c>
      <c r="L23" s="85">
        <f>K23/K6</f>
        <v>0</v>
      </c>
      <c r="M23" s="90">
        <v>0</v>
      </c>
      <c r="N23" s="85">
        <f>M23/M6</f>
        <v>0</v>
      </c>
      <c r="O23" s="90">
        <v>298</v>
      </c>
      <c r="P23" s="85">
        <f>O23/O6</f>
        <v>0.007967488369605903</v>
      </c>
      <c r="Q23" s="90">
        <v>0</v>
      </c>
      <c r="R23" s="85">
        <f>Q23/Q6</f>
        <v>0</v>
      </c>
      <c r="S23" s="90">
        <v>1162</v>
      </c>
      <c r="T23" s="85">
        <f>S23/S6</f>
        <v>0.06010448456007862</v>
      </c>
      <c r="U23" s="90">
        <v>323</v>
      </c>
      <c r="V23" s="85">
        <f>U23/U6</f>
        <v>0.14123305640577175</v>
      </c>
      <c r="W23" s="90">
        <v>6</v>
      </c>
      <c r="X23" s="85">
        <f>W23/W6</f>
        <v>0.0035087719298245615</v>
      </c>
      <c r="Y23" s="90">
        <f t="shared" si="0"/>
        <v>1789</v>
      </c>
      <c r="Z23" s="85">
        <f>Y23/Y6</f>
        <v>0.010729214770212485</v>
      </c>
      <c r="AA23" s="90">
        <v>1758</v>
      </c>
      <c r="AB23" s="85">
        <f>AA23/AA6</f>
        <v>0.14277592788110127</v>
      </c>
      <c r="AC23" s="90">
        <f t="shared" si="1"/>
        <v>3547</v>
      </c>
      <c r="AD23" s="85">
        <f>AC23/AC6</f>
        <v>0.019809666357635126</v>
      </c>
    </row>
    <row r="24" spans="1:30" s="1" customFormat="1" ht="30" customHeight="1">
      <c r="A24" s="1">
        <v>20</v>
      </c>
      <c r="B24" s="164" t="s">
        <v>3</v>
      </c>
      <c r="C24" s="165"/>
      <c r="D24" s="165"/>
      <c r="E24" s="165"/>
      <c r="F24" s="124" t="s">
        <v>122</v>
      </c>
      <c r="G24" s="90">
        <v>0</v>
      </c>
      <c r="H24" s="99">
        <f>G24/G6</f>
        <v>0</v>
      </c>
      <c r="I24" s="107">
        <v>0</v>
      </c>
      <c r="J24" s="85">
        <f>I24/I6</f>
        <v>0</v>
      </c>
      <c r="K24" s="90">
        <v>0</v>
      </c>
      <c r="L24" s="85">
        <f>K24/K6</f>
        <v>0</v>
      </c>
      <c r="M24" s="90">
        <v>0</v>
      </c>
      <c r="N24" s="85">
        <f>M24/M6</f>
        <v>0</v>
      </c>
      <c r="O24" s="90">
        <v>598</v>
      </c>
      <c r="P24" s="85">
        <f>O24/O6</f>
        <v>0.015988449815517888</v>
      </c>
      <c r="Q24" s="90">
        <v>275</v>
      </c>
      <c r="R24" s="85">
        <f>Q24/Q6</f>
        <v>0.028118609406952964</v>
      </c>
      <c r="S24" s="90">
        <v>975</v>
      </c>
      <c r="T24" s="85">
        <f>S24/S6</f>
        <v>0.050431903998344796</v>
      </c>
      <c r="U24" s="90">
        <v>153</v>
      </c>
      <c r="V24" s="85">
        <f>U24/U6</f>
        <v>0.06689986882378662</v>
      </c>
      <c r="W24" s="90">
        <v>0</v>
      </c>
      <c r="X24" s="85">
        <f>W24/W6</f>
        <v>0</v>
      </c>
      <c r="Y24" s="90">
        <f t="shared" si="0"/>
        <v>2001</v>
      </c>
      <c r="Z24" s="85">
        <f>Y24/Y6</f>
        <v>0.01200064771112084</v>
      </c>
      <c r="AA24" s="90">
        <v>942</v>
      </c>
      <c r="AB24" s="85">
        <f>AA24/AA6</f>
        <v>0.07650450743117031</v>
      </c>
      <c r="AC24" s="90">
        <f t="shared" si="1"/>
        <v>2943</v>
      </c>
      <c r="AD24" s="85">
        <f>AC24/AC6</f>
        <v>0.016436382320417303</v>
      </c>
    </row>
    <row r="25" spans="1:30" s="1" customFormat="1" ht="30" customHeight="1">
      <c r="A25" s="1">
        <v>21</v>
      </c>
      <c r="B25" s="164" t="s">
        <v>4</v>
      </c>
      <c r="C25" s="165"/>
      <c r="D25" s="165"/>
      <c r="E25" s="165"/>
      <c r="F25" s="124" t="s">
        <v>123</v>
      </c>
      <c r="G25" s="90">
        <v>35041</v>
      </c>
      <c r="H25" s="99">
        <f>G25/G6</f>
        <v>0.42552855598868206</v>
      </c>
      <c r="I25" s="107">
        <v>35041</v>
      </c>
      <c r="J25" s="85">
        <f>I25/I6</f>
        <v>0.687631232951981</v>
      </c>
      <c r="K25" s="90">
        <v>0</v>
      </c>
      <c r="L25" s="85">
        <f>K25/K6</f>
        <v>0</v>
      </c>
      <c r="M25" s="90">
        <v>0</v>
      </c>
      <c r="N25" s="85">
        <f>M25/M6</f>
        <v>0</v>
      </c>
      <c r="O25" s="90">
        <v>4183</v>
      </c>
      <c r="P25" s="85">
        <f>O25/O6</f>
        <v>0.11183893909416609</v>
      </c>
      <c r="Q25" s="90">
        <v>782</v>
      </c>
      <c r="R25" s="85">
        <f>Q25/Q6</f>
        <v>0.07995910020449898</v>
      </c>
      <c r="S25" s="90">
        <v>4365</v>
      </c>
      <c r="T25" s="85">
        <f>S25/S6</f>
        <v>0.22577975482335902</v>
      </c>
      <c r="U25" s="90">
        <v>165</v>
      </c>
      <c r="V25" s="85">
        <f>U25/U6</f>
        <v>0.07214691735898557</v>
      </c>
      <c r="W25" s="90">
        <v>0</v>
      </c>
      <c r="X25" s="85">
        <f>W25/W6</f>
        <v>0</v>
      </c>
      <c r="Y25" s="90">
        <f t="shared" si="0"/>
        <v>44536</v>
      </c>
      <c r="Z25" s="85">
        <f>Y25/Y6</f>
        <v>0.2670968747938419</v>
      </c>
      <c r="AA25" s="90">
        <v>1014</v>
      </c>
      <c r="AB25" s="85">
        <f>AA25/AA6</f>
        <v>0.08235198570616421</v>
      </c>
      <c r="AC25" s="90">
        <f t="shared" si="1"/>
        <v>45550</v>
      </c>
      <c r="AD25" s="85">
        <f>AC25/AC6</f>
        <v>0.25439252962793346</v>
      </c>
    </row>
    <row r="26" spans="1:30" s="1" customFormat="1" ht="30" customHeight="1">
      <c r="A26" s="1">
        <v>22</v>
      </c>
      <c r="B26" s="164" t="s">
        <v>13</v>
      </c>
      <c r="C26" s="165"/>
      <c r="D26" s="165"/>
      <c r="E26" s="165"/>
      <c r="F26" s="124" t="s">
        <v>124</v>
      </c>
      <c r="G26" s="90">
        <v>9</v>
      </c>
      <c r="H26" s="99">
        <f>G26/G4</f>
        <v>0.9</v>
      </c>
      <c r="I26" s="107">
        <v>5</v>
      </c>
      <c r="J26" s="85">
        <f>I26/I4</f>
        <v>1</v>
      </c>
      <c r="K26" s="90">
        <v>3</v>
      </c>
      <c r="L26" s="85">
        <f>K26/K4</f>
        <v>0.375</v>
      </c>
      <c r="M26" s="90">
        <v>5</v>
      </c>
      <c r="N26" s="85">
        <f>M26/M4</f>
        <v>1</v>
      </c>
      <c r="O26" s="90">
        <v>64</v>
      </c>
      <c r="P26" s="85">
        <f>O26/O4</f>
        <v>0.9846153846153847</v>
      </c>
      <c r="Q26" s="90">
        <v>39</v>
      </c>
      <c r="R26" s="85">
        <f>Q26/Q4</f>
        <v>1</v>
      </c>
      <c r="S26" s="90">
        <v>249</v>
      </c>
      <c r="T26" s="85">
        <f>S26/S4</f>
        <v>0.9613899613899614</v>
      </c>
      <c r="U26" s="90">
        <v>139</v>
      </c>
      <c r="V26" s="85">
        <f>U26/U4</f>
        <v>0.952054794520548</v>
      </c>
      <c r="W26" s="90">
        <v>13</v>
      </c>
      <c r="X26" s="85">
        <f>W26/W4</f>
        <v>1</v>
      </c>
      <c r="Y26" s="90">
        <f t="shared" si="0"/>
        <v>521</v>
      </c>
      <c r="Z26" s="85">
        <f>Y26/Y4</f>
        <v>0.9559633027522936</v>
      </c>
      <c r="AA26" s="90">
        <v>756</v>
      </c>
      <c r="AB26" s="85">
        <f>AA26/AA4</f>
        <v>0.9960474308300395</v>
      </c>
      <c r="AC26" s="90">
        <f t="shared" si="1"/>
        <v>1277</v>
      </c>
      <c r="AD26" s="85">
        <f>AC26/AC4</f>
        <v>0.9792944785276073</v>
      </c>
    </row>
    <row r="27" spans="1:30" s="1" customFormat="1" ht="30" customHeight="1">
      <c r="A27" s="1">
        <v>23</v>
      </c>
      <c r="B27" s="164" t="s">
        <v>14</v>
      </c>
      <c r="C27" s="165"/>
      <c r="D27" s="165"/>
      <c r="E27" s="165"/>
      <c r="F27" s="128" t="s">
        <v>125</v>
      </c>
      <c r="G27" s="91">
        <v>2</v>
      </c>
      <c r="H27" s="102">
        <f>G27/G4</f>
        <v>0.2</v>
      </c>
      <c r="I27" s="110">
        <v>2</v>
      </c>
      <c r="J27" s="92">
        <f>I27/I4</f>
        <v>0.4</v>
      </c>
      <c r="K27" s="91">
        <v>3</v>
      </c>
      <c r="L27" s="92">
        <f>K27/K4</f>
        <v>0.375</v>
      </c>
      <c r="M27" s="91">
        <v>0</v>
      </c>
      <c r="N27" s="92">
        <f>M27/M4</f>
        <v>0</v>
      </c>
      <c r="O27" s="91">
        <v>13</v>
      </c>
      <c r="P27" s="92">
        <f>O27/O4</f>
        <v>0.2</v>
      </c>
      <c r="Q27" s="91">
        <v>6</v>
      </c>
      <c r="R27" s="92">
        <f>Q27/Q4</f>
        <v>0.15384615384615385</v>
      </c>
      <c r="S27" s="91">
        <v>43</v>
      </c>
      <c r="T27" s="92">
        <f>S27/S4</f>
        <v>0.16602316602316602</v>
      </c>
      <c r="U27" s="91">
        <v>10</v>
      </c>
      <c r="V27" s="92">
        <f>U27/U4</f>
        <v>0.0684931506849315</v>
      </c>
      <c r="W27" s="91">
        <v>0</v>
      </c>
      <c r="X27" s="92">
        <f>W27/W4</f>
        <v>0</v>
      </c>
      <c r="Y27" s="91">
        <f t="shared" si="0"/>
        <v>77</v>
      </c>
      <c r="Z27" s="92">
        <f>Y27/Y4</f>
        <v>0.14128440366972478</v>
      </c>
      <c r="AA27" s="91">
        <v>0</v>
      </c>
      <c r="AB27" s="92">
        <f>AA27/AA4</f>
        <v>0</v>
      </c>
      <c r="AC27" s="91">
        <f t="shared" si="1"/>
        <v>77</v>
      </c>
      <c r="AD27" s="92">
        <f>AC27/AC4</f>
        <v>0.059049079754601226</v>
      </c>
    </row>
    <row r="28" spans="1:30" s="1" customFormat="1" ht="30" customHeight="1">
      <c r="A28" s="1">
        <v>24</v>
      </c>
      <c r="B28" s="171" t="s">
        <v>60</v>
      </c>
      <c r="C28" s="165"/>
      <c r="D28" s="165"/>
      <c r="E28" s="165"/>
      <c r="F28" s="129" t="s">
        <v>126</v>
      </c>
      <c r="G28" s="93">
        <v>1</v>
      </c>
      <c r="H28" s="103">
        <f>G28/G4</f>
        <v>0.1</v>
      </c>
      <c r="I28" s="111">
        <v>1</v>
      </c>
      <c r="J28" s="94">
        <f>I28/I4</f>
        <v>0.2</v>
      </c>
      <c r="K28" s="93">
        <v>0</v>
      </c>
      <c r="L28" s="94">
        <f>K28/K4</f>
        <v>0</v>
      </c>
      <c r="M28" s="93">
        <v>0</v>
      </c>
      <c r="N28" s="94">
        <f>M28/M4</f>
        <v>0</v>
      </c>
      <c r="O28" s="93">
        <v>7</v>
      </c>
      <c r="P28" s="94">
        <f>O28/O4</f>
        <v>0.1076923076923077</v>
      </c>
      <c r="Q28" s="93">
        <v>0</v>
      </c>
      <c r="R28" s="94">
        <f>Q28/Q4</f>
        <v>0</v>
      </c>
      <c r="S28" s="93">
        <v>4</v>
      </c>
      <c r="T28" s="94">
        <f>S28/S4</f>
        <v>0.015444015444015444</v>
      </c>
      <c r="U28" s="93">
        <v>1</v>
      </c>
      <c r="V28" s="94">
        <f>U28/U4</f>
        <v>0.00684931506849315</v>
      </c>
      <c r="W28" s="93">
        <v>0</v>
      </c>
      <c r="X28" s="94">
        <f>W28/W4</f>
        <v>0</v>
      </c>
      <c r="Y28" s="93">
        <f t="shared" si="0"/>
        <v>13</v>
      </c>
      <c r="Z28" s="94">
        <f>Y28/Y4</f>
        <v>0.023853211009174313</v>
      </c>
      <c r="AA28" s="93">
        <v>0</v>
      </c>
      <c r="AB28" s="94">
        <f>AA28/AA4</f>
        <v>0</v>
      </c>
      <c r="AC28" s="93">
        <f t="shared" si="1"/>
        <v>13</v>
      </c>
      <c r="AD28" s="94">
        <f>AC28/AC4</f>
        <v>0.009969325153374233</v>
      </c>
    </row>
    <row r="29" spans="1:30" s="1" customFormat="1" ht="30" customHeight="1">
      <c r="A29" s="1">
        <v>25</v>
      </c>
      <c r="B29" s="172" t="s">
        <v>12</v>
      </c>
      <c r="C29" s="173"/>
      <c r="D29" s="173"/>
      <c r="E29" s="173"/>
      <c r="F29" s="128" t="s">
        <v>127</v>
      </c>
      <c r="G29" s="91">
        <v>5</v>
      </c>
      <c r="H29" s="102">
        <f>G29/G4</f>
        <v>0.5</v>
      </c>
      <c r="I29" s="110">
        <v>5</v>
      </c>
      <c r="J29" s="92">
        <f>I29/I4</f>
        <v>1</v>
      </c>
      <c r="K29" s="91">
        <v>1</v>
      </c>
      <c r="L29" s="92">
        <f>K29/K4</f>
        <v>0.125</v>
      </c>
      <c r="M29" s="91">
        <v>0</v>
      </c>
      <c r="N29" s="92">
        <f>M29/M4</f>
        <v>0</v>
      </c>
      <c r="O29" s="91">
        <v>38</v>
      </c>
      <c r="P29" s="92">
        <f>O29/O4</f>
        <v>0.5846153846153846</v>
      </c>
      <c r="Q29" s="91">
        <v>7</v>
      </c>
      <c r="R29" s="92">
        <f>Q29/Q4</f>
        <v>0.1794871794871795</v>
      </c>
      <c r="S29" s="91">
        <v>19</v>
      </c>
      <c r="T29" s="92">
        <f>S29/S4</f>
        <v>0.07335907335907337</v>
      </c>
      <c r="U29" s="91">
        <v>0</v>
      </c>
      <c r="V29" s="92">
        <f>U29/U4</f>
        <v>0</v>
      </c>
      <c r="W29" s="91">
        <v>13</v>
      </c>
      <c r="X29" s="92">
        <f>W29/W4</f>
        <v>1</v>
      </c>
      <c r="Y29" s="91">
        <f t="shared" si="0"/>
        <v>83</v>
      </c>
      <c r="Z29" s="92">
        <f>Y29/Y4</f>
        <v>0.15229357798165138</v>
      </c>
      <c r="AA29" s="91">
        <v>2</v>
      </c>
      <c r="AB29" s="92">
        <f>AA29/AA4</f>
        <v>0.002635046113306983</v>
      </c>
      <c r="AC29" s="91">
        <f t="shared" si="1"/>
        <v>85</v>
      </c>
      <c r="AD29" s="92">
        <f>AC29/AC4</f>
        <v>0.0651840490797546</v>
      </c>
    </row>
    <row r="30" spans="1:30" s="1" customFormat="1" ht="30" customHeight="1">
      <c r="A30" s="1">
        <v>26</v>
      </c>
      <c r="B30" s="25"/>
      <c r="C30" s="170" t="s">
        <v>15</v>
      </c>
      <c r="D30" s="165"/>
      <c r="E30" s="165"/>
      <c r="F30" s="128" t="s">
        <v>129</v>
      </c>
      <c r="G30" s="91">
        <v>5</v>
      </c>
      <c r="H30" s="102">
        <f>IF(G$29=0,"－",G30/G$29)</f>
        <v>1</v>
      </c>
      <c r="I30" s="110">
        <v>5</v>
      </c>
      <c r="J30" s="92">
        <f>IF(I$29=0,"－",I30/I$29)</f>
        <v>1</v>
      </c>
      <c r="K30" s="91">
        <v>0</v>
      </c>
      <c r="L30" s="92">
        <f>IF(K$29=0,"－",K30/K$29)</f>
        <v>0</v>
      </c>
      <c r="M30" s="91">
        <v>0</v>
      </c>
      <c r="N30" s="92" t="str">
        <f>IF(M$29=0,"－",M30/M$29)</f>
        <v>－</v>
      </c>
      <c r="O30" s="91">
        <v>35</v>
      </c>
      <c r="P30" s="92">
        <f>IF(O$29=0,"－",O30/O$29)</f>
        <v>0.9210526315789473</v>
      </c>
      <c r="Q30" s="91">
        <v>4</v>
      </c>
      <c r="R30" s="92">
        <f>IF(Q$29=0,"－",Q30/Q$29)</f>
        <v>0.5714285714285714</v>
      </c>
      <c r="S30" s="91">
        <v>9</v>
      </c>
      <c r="T30" s="92">
        <f>IF(S$29=0,"－",S30/S$29)</f>
        <v>0.47368421052631576</v>
      </c>
      <c r="U30" s="91">
        <v>0</v>
      </c>
      <c r="V30" s="92" t="str">
        <f>IF(U$29=0,"－",U30/U$29)</f>
        <v>－</v>
      </c>
      <c r="W30" s="91">
        <v>13</v>
      </c>
      <c r="X30" s="92">
        <f>IF(W$29=0,"－",W30/W$29)</f>
        <v>1</v>
      </c>
      <c r="Y30" s="91">
        <f t="shared" si="0"/>
        <v>66</v>
      </c>
      <c r="Z30" s="92">
        <f>IF(Y$29=0,"－",Y30/Y$29)</f>
        <v>0.7951807228915663</v>
      </c>
      <c r="AA30" s="91">
        <v>2</v>
      </c>
      <c r="AB30" s="92">
        <f>IF(AA$29=0,"－",AA30/AA$29)</f>
        <v>1</v>
      </c>
      <c r="AC30" s="91">
        <f t="shared" si="1"/>
        <v>68</v>
      </c>
      <c r="AD30" s="92">
        <f>IF(AC$29=0,"－",AC30/AC$29)</f>
        <v>0.8</v>
      </c>
    </row>
    <row r="31" spans="1:30" s="1" customFormat="1" ht="30" customHeight="1">
      <c r="A31" s="1">
        <v>27</v>
      </c>
      <c r="B31" s="27"/>
      <c r="C31" s="170" t="s">
        <v>61</v>
      </c>
      <c r="D31" s="165"/>
      <c r="E31" s="165"/>
      <c r="F31" s="129" t="s">
        <v>130</v>
      </c>
      <c r="G31" s="93">
        <v>5</v>
      </c>
      <c r="H31" s="102">
        <f>IF(G$29=0,"－",G31/G$29)</f>
        <v>1</v>
      </c>
      <c r="I31" s="111">
        <v>5</v>
      </c>
      <c r="J31" s="94">
        <f>IF(I$29=0,"－",I31/I$29)</f>
        <v>1</v>
      </c>
      <c r="K31" s="93">
        <v>1</v>
      </c>
      <c r="L31" s="94">
        <f>IF(K$29=0,"－",K31/K$29)</f>
        <v>1</v>
      </c>
      <c r="M31" s="93">
        <v>0</v>
      </c>
      <c r="N31" s="94" t="str">
        <f>IF(M$29=0,"－",M31/M$29)</f>
        <v>－</v>
      </c>
      <c r="O31" s="93">
        <v>33</v>
      </c>
      <c r="P31" s="94">
        <f>IF(O$29=0,"－",O31/O$29)</f>
        <v>0.868421052631579</v>
      </c>
      <c r="Q31" s="93">
        <v>4</v>
      </c>
      <c r="R31" s="94">
        <f>IF(Q$29=0,"－",Q31/Q$29)</f>
        <v>0.5714285714285714</v>
      </c>
      <c r="S31" s="93">
        <v>7</v>
      </c>
      <c r="T31" s="94">
        <f>IF(S$29=0,"－",S31/S$29)</f>
        <v>0.3684210526315789</v>
      </c>
      <c r="U31" s="93">
        <v>0</v>
      </c>
      <c r="V31" s="94" t="str">
        <f>IF(U$29=0,"－",U31/U$29)</f>
        <v>－</v>
      </c>
      <c r="W31" s="93">
        <v>12</v>
      </c>
      <c r="X31" s="94">
        <f>IF(W$29=0,"－",W31/W$29)</f>
        <v>0.9230769230769231</v>
      </c>
      <c r="Y31" s="93">
        <f t="shared" si="0"/>
        <v>62</v>
      </c>
      <c r="Z31" s="94">
        <f>IF(Y$29=0,"－",Y31/Y$29)</f>
        <v>0.7469879518072289</v>
      </c>
      <c r="AA31" s="93">
        <v>2</v>
      </c>
      <c r="AB31" s="94">
        <f>IF(AA$29=0,"－",AA31/AA$29)</f>
        <v>1</v>
      </c>
      <c r="AC31" s="93">
        <f t="shared" si="1"/>
        <v>64</v>
      </c>
      <c r="AD31" s="94">
        <f>IF(AC$29=0,"－",AC31/AC$29)</f>
        <v>0.7529411764705882</v>
      </c>
    </row>
    <row r="32" spans="1:30" s="1" customFormat="1" ht="30" customHeight="1">
      <c r="A32" s="1">
        <v>28</v>
      </c>
      <c r="B32" s="172" t="s">
        <v>16</v>
      </c>
      <c r="C32" s="173"/>
      <c r="D32" s="173"/>
      <c r="E32" s="173"/>
      <c r="F32" s="128" t="s">
        <v>131</v>
      </c>
      <c r="G32" s="91">
        <v>6</v>
      </c>
      <c r="H32" s="102">
        <f>G32/G4</f>
        <v>0.6</v>
      </c>
      <c r="I32" s="110">
        <v>5</v>
      </c>
      <c r="J32" s="92">
        <f>I32/I4</f>
        <v>1</v>
      </c>
      <c r="K32" s="91">
        <v>1</v>
      </c>
      <c r="L32" s="92">
        <f>K32/K4</f>
        <v>0.125</v>
      </c>
      <c r="M32" s="91">
        <v>0</v>
      </c>
      <c r="N32" s="92">
        <f>M32/M4</f>
        <v>0</v>
      </c>
      <c r="O32" s="91">
        <v>31</v>
      </c>
      <c r="P32" s="92">
        <f>O32/O4</f>
        <v>0.47692307692307695</v>
      </c>
      <c r="Q32" s="91">
        <v>7</v>
      </c>
      <c r="R32" s="92">
        <f>Q32/Q4</f>
        <v>0.1794871794871795</v>
      </c>
      <c r="S32" s="91">
        <v>19</v>
      </c>
      <c r="T32" s="92">
        <f>S32/S4</f>
        <v>0.07335907335907337</v>
      </c>
      <c r="U32" s="91">
        <v>0</v>
      </c>
      <c r="V32" s="92">
        <f>U32/U4</f>
        <v>0</v>
      </c>
      <c r="W32" s="91">
        <v>13</v>
      </c>
      <c r="X32" s="92">
        <f>W32/W4</f>
        <v>1</v>
      </c>
      <c r="Y32" s="91">
        <f t="shared" si="0"/>
        <v>77</v>
      </c>
      <c r="Z32" s="92">
        <f>Y32/Y4</f>
        <v>0.14128440366972478</v>
      </c>
      <c r="AA32" s="91">
        <v>3</v>
      </c>
      <c r="AB32" s="92">
        <f>AA32/AA4</f>
        <v>0.003952569169960474</v>
      </c>
      <c r="AC32" s="91">
        <f t="shared" si="1"/>
        <v>80</v>
      </c>
      <c r="AD32" s="92">
        <f>AC32/AC4</f>
        <v>0.06134969325153374</v>
      </c>
    </row>
    <row r="33" spans="1:30" s="1" customFormat="1" ht="30" customHeight="1">
      <c r="A33" s="1">
        <v>29</v>
      </c>
      <c r="B33" s="25"/>
      <c r="C33" s="170" t="s">
        <v>15</v>
      </c>
      <c r="D33" s="165"/>
      <c r="E33" s="165"/>
      <c r="F33" s="128" t="s">
        <v>132</v>
      </c>
      <c r="G33" s="91">
        <v>6</v>
      </c>
      <c r="H33" s="102">
        <f>IF(G32=0,"－",G33/G32)</f>
        <v>1</v>
      </c>
      <c r="I33" s="110">
        <v>5</v>
      </c>
      <c r="J33" s="92">
        <f>IF(I32=0,"－",I33/I32)</f>
        <v>1</v>
      </c>
      <c r="K33" s="91">
        <v>0</v>
      </c>
      <c r="L33" s="92">
        <f>IF(K32=0,"－",K33/K32)</f>
        <v>0</v>
      </c>
      <c r="M33" s="91">
        <v>0</v>
      </c>
      <c r="N33" s="92" t="str">
        <f>IF(M32=0,"－",M33/M32)</f>
        <v>－</v>
      </c>
      <c r="O33" s="91">
        <v>28</v>
      </c>
      <c r="P33" s="92">
        <f>IF(O32=0,"－",O33/O32)</f>
        <v>0.9032258064516129</v>
      </c>
      <c r="Q33" s="91">
        <v>6</v>
      </c>
      <c r="R33" s="92">
        <f>IF(Q32=0,"－",Q33/Q32)</f>
        <v>0.8571428571428571</v>
      </c>
      <c r="S33" s="91">
        <v>9</v>
      </c>
      <c r="T33" s="92">
        <f>IF(S32=0,"－",S33/S32)</f>
        <v>0.47368421052631576</v>
      </c>
      <c r="U33" s="91">
        <v>0</v>
      </c>
      <c r="V33" s="92" t="str">
        <f>IF(U32=0,"－",U33/U32)</f>
        <v>－</v>
      </c>
      <c r="W33" s="91">
        <v>13</v>
      </c>
      <c r="X33" s="92">
        <f>IF(W32=0,"－",W33/W32)</f>
        <v>1</v>
      </c>
      <c r="Y33" s="91">
        <f t="shared" si="0"/>
        <v>62</v>
      </c>
      <c r="Z33" s="92">
        <f>IF(Y32=0,"－",Y33/Y32)</f>
        <v>0.8051948051948052</v>
      </c>
      <c r="AA33" s="91">
        <v>2</v>
      </c>
      <c r="AB33" s="92">
        <f>IF(AA32=0,"－",AA33/AA32)</f>
        <v>0.6666666666666666</v>
      </c>
      <c r="AC33" s="91">
        <f t="shared" si="1"/>
        <v>64</v>
      </c>
      <c r="AD33" s="92">
        <f>IF(AC32=0,"－",AC33/AC32)</f>
        <v>0.8</v>
      </c>
    </row>
    <row r="34" spans="1:30" s="1" customFormat="1" ht="30" customHeight="1">
      <c r="A34" s="1">
        <v>30</v>
      </c>
      <c r="B34" s="164" t="s">
        <v>17</v>
      </c>
      <c r="C34" s="165"/>
      <c r="D34" s="165"/>
      <c r="E34" s="165"/>
      <c r="F34" s="128" t="s">
        <v>133</v>
      </c>
      <c r="G34" s="91">
        <v>1</v>
      </c>
      <c r="H34" s="102">
        <f>G34/G4</f>
        <v>0.1</v>
      </c>
      <c r="I34" s="110">
        <v>1</v>
      </c>
      <c r="J34" s="92">
        <f>I34/I4</f>
        <v>0.2</v>
      </c>
      <c r="K34" s="91">
        <v>1</v>
      </c>
      <c r="L34" s="92">
        <f>K34/K4</f>
        <v>0.125</v>
      </c>
      <c r="M34" s="91">
        <v>0</v>
      </c>
      <c r="N34" s="92">
        <f>M34/M4</f>
        <v>0</v>
      </c>
      <c r="O34" s="91">
        <v>0</v>
      </c>
      <c r="P34" s="92">
        <f>O34/O4</f>
        <v>0</v>
      </c>
      <c r="Q34" s="91">
        <v>1</v>
      </c>
      <c r="R34" s="92">
        <f>Q34/Q4</f>
        <v>0.02564102564102564</v>
      </c>
      <c r="S34" s="91">
        <v>8</v>
      </c>
      <c r="T34" s="92">
        <f>S34/S4</f>
        <v>0.03088803088803089</v>
      </c>
      <c r="U34" s="91">
        <v>1</v>
      </c>
      <c r="V34" s="92">
        <f>U34/U4</f>
        <v>0.00684931506849315</v>
      </c>
      <c r="W34" s="91">
        <v>1</v>
      </c>
      <c r="X34" s="92">
        <f>W34/W4</f>
        <v>0.07692307692307693</v>
      </c>
      <c r="Y34" s="91">
        <f t="shared" si="0"/>
        <v>13</v>
      </c>
      <c r="Z34" s="92">
        <f>Y34/Y4</f>
        <v>0.023853211009174313</v>
      </c>
      <c r="AA34" s="91">
        <v>0</v>
      </c>
      <c r="AB34" s="92">
        <f>AA34/AA4</f>
        <v>0</v>
      </c>
      <c r="AC34" s="91">
        <f t="shared" si="1"/>
        <v>13</v>
      </c>
      <c r="AD34" s="92">
        <f>AC34/AC4</f>
        <v>0.009969325153374233</v>
      </c>
    </row>
    <row r="35" spans="1:30" s="1" customFormat="1" ht="30" customHeight="1">
      <c r="A35" s="1">
        <v>31</v>
      </c>
      <c r="B35" s="172" t="s">
        <v>18</v>
      </c>
      <c r="C35" s="173"/>
      <c r="D35" s="173"/>
      <c r="E35" s="173"/>
      <c r="F35" s="128" t="s">
        <v>134</v>
      </c>
      <c r="G35" s="91">
        <v>10</v>
      </c>
      <c r="H35" s="102">
        <f>G35/G4</f>
        <v>1</v>
      </c>
      <c r="I35" s="110">
        <v>5</v>
      </c>
      <c r="J35" s="92">
        <f>I35/I4</f>
        <v>1</v>
      </c>
      <c r="K35" s="91">
        <v>8</v>
      </c>
      <c r="L35" s="92">
        <f>K35/K4</f>
        <v>1</v>
      </c>
      <c r="M35" s="91">
        <v>4</v>
      </c>
      <c r="N35" s="92">
        <f>M35/M4</f>
        <v>0.8</v>
      </c>
      <c r="O35" s="91">
        <v>65</v>
      </c>
      <c r="P35" s="92">
        <f>O35/O4</f>
        <v>1</v>
      </c>
      <c r="Q35" s="91">
        <v>39</v>
      </c>
      <c r="R35" s="92">
        <f>Q35/Q4</f>
        <v>1</v>
      </c>
      <c r="S35" s="91">
        <v>257</v>
      </c>
      <c r="T35" s="92">
        <f>S35/S4</f>
        <v>0.9922779922779923</v>
      </c>
      <c r="U35" s="91">
        <v>80</v>
      </c>
      <c r="V35" s="92">
        <f>U35/U4</f>
        <v>0.547945205479452</v>
      </c>
      <c r="W35" s="91">
        <v>13</v>
      </c>
      <c r="X35" s="92">
        <f>W35/W4</f>
        <v>1</v>
      </c>
      <c r="Y35" s="91">
        <f t="shared" si="0"/>
        <v>476</v>
      </c>
      <c r="Z35" s="92">
        <f>Y35/Y4</f>
        <v>0.8733944954128441</v>
      </c>
      <c r="AA35" s="91">
        <v>759</v>
      </c>
      <c r="AB35" s="92">
        <f>AA35/AA4</f>
        <v>1</v>
      </c>
      <c r="AC35" s="91">
        <f t="shared" si="1"/>
        <v>1235</v>
      </c>
      <c r="AD35" s="92">
        <f>AC35/AC4</f>
        <v>0.9470858895705522</v>
      </c>
    </row>
    <row r="36" spans="1:30" s="1" customFormat="1" ht="30" customHeight="1">
      <c r="A36" s="1">
        <v>32</v>
      </c>
      <c r="B36" s="25"/>
      <c r="C36" s="170" t="s">
        <v>19</v>
      </c>
      <c r="D36" s="165"/>
      <c r="E36" s="165"/>
      <c r="F36" s="128" t="s">
        <v>190</v>
      </c>
      <c r="G36" s="91">
        <v>5</v>
      </c>
      <c r="H36" s="102">
        <f>G36/G35</f>
        <v>0.5</v>
      </c>
      <c r="I36" s="110">
        <v>5</v>
      </c>
      <c r="J36" s="92">
        <f>I36/I35</f>
        <v>1</v>
      </c>
      <c r="K36" s="91">
        <v>1</v>
      </c>
      <c r="L36" s="92">
        <f>K36/K35</f>
        <v>0.125</v>
      </c>
      <c r="M36" s="91">
        <v>2</v>
      </c>
      <c r="N36" s="92">
        <f>M36/M35</f>
        <v>0.5</v>
      </c>
      <c r="O36" s="91">
        <v>9</v>
      </c>
      <c r="P36" s="92">
        <f>O36/O35</f>
        <v>0.13846153846153847</v>
      </c>
      <c r="Q36" s="91">
        <v>4</v>
      </c>
      <c r="R36" s="92">
        <f>Q36/Q35</f>
        <v>0.10256410256410256</v>
      </c>
      <c r="S36" s="91">
        <v>2</v>
      </c>
      <c r="T36" s="92">
        <f>S36/S35</f>
        <v>0.007782101167315175</v>
      </c>
      <c r="U36" s="91">
        <v>0</v>
      </c>
      <c r="V36" s="92">
        <f>U36/U35</f>
        <v>0</v>
      </c>
      <c r="W36" s="91">
        <v>8</v>
      </c>
      <c r="X36" s="92">
        <f>W36/W35</f>
        <v>0.6153846153846154</v>
      </c>
      <c r="Y36" s="91">
        <f t="shared" si="0"/>
        <v>31</v>
      </c>
      <c r="Z36" s="92">
        <f>Y36/Y35</f>
        <v>0.06512605042016807</v>
      </c>
      <c r="AA36" s="91">
        <v>655</v>
      </c>
      <c r="AB36" s="92">
        <f>AA36/AA35</f>
        <v>0.8629776021080369</v>
      </c>
      <c r="AC36" s="91">
        <f t="shared" si="1"/>
        <v>686</v>
      </c>
      <c r="AD36" s="92">
        <f>AC36/AC35</f>
        <v>0.5554655870445344</v>
      </c>
    </row>
    <row r="37" spans="1:30" s="1" customFormat="1" ht="30" customHeight="1">
      <c r="A37" s="1">
        <v>33</v>
      </c>
      <c r="B37" s="25"/>
      <c r="C37" s="174" t="s">
        <v>20</v>
      </c>
      <c r="D37" s="173"/>
      <c r="E37" s="173"/>
      <c r="F37" s="128" t="s">
        <v>191</v>
      </c>
      <c r="G37" s="91">
        <v>4</v>
      </c>
      <c r="H37" s="102">
        <f>G37/G35</f>
        <v>0.4</v>
      </c>
      <c r="I37" s="110">
        <v>4</v>
      </c>
      <c r="J37" s="92">
        <f>I37/I35</f>
        <v>0.8</v>
      </c>
      <c r="K37" s="91">
        <v>2</v>
      </c>
      <c r="L37" s="92">
        <f>K37/K35</f>
        <v>0.25</v>
      </c>
      <c r="M37" s="91">
        <v>2</v>
      </c>
      <c r="N37" s="92">
        <f>M37/M35</f>
        <v>0.5</v>
      </c>
      <c r="O37" s="91">
        <v>5</v>
      </c>
      <c r="P37" s="92">
        <f>O37/O35</f>
        <v>0.07692307692307693</v>
      </c>
      <c r="Q37" s="91">
        <v>1</v>
      </c>
      <c r="R37" s="92">
        <f>Q37/Q35</f>
        <v>0.02564102564102564</v>
      </c>
      <c r="S37" s="91">
        <v>0</v>
      </c>
      <c r="T37" s="92">
        <f>S37/S35</f>
        <v>0</v>
      </c>
      <c r="U37" s="91">
        <v>0</v>
      </c>
      <c r="V37" s="92">
        <f>U37/U35</f>
        <v>0</v>
      </c>
      <c r="W37" s="91">
        <v>11</v>
      </c>
      <c r="X37" s="92">
        <f>W37/W35</f>
        <v>0.8461538461538461</v>
      </c>
      <c r="Y37" s="91">
        <f t="shared" si="0"/>
        <v>25</v>
      </c>
      <c r="Z37" s="92">
        <f>Y37/Y35</f>
        <v>0.052521008403361345</v>
      </c>
      <c r="AA37" s="91">
        <v>0</v>
      </c>
      <c r="AB37" s="92">
        <f>AA37/AA35</f>
        <v>0</v>
      </c>
      <c r="AC37" s="91">
        <f t="shared" si="1"/>
        <v>25</v>
      </c>
      <c r="AD37" s="92">
        <f>AC37/AC35</f>
        <v>0.020242914979757085</v>
      </c>
    </row>
    <row r="38" spans="1:30" s="1" customFormat="1" ht="30" customHeight="1">
      <c r="A38" s="1">
        <v>34</v>
      </c>
      <c r="B38" s="27"/>
      <c r="C38" s="28"/>
      <c r="D38" s="170" t="s">
        <v>21</v>
      </c>
      <c r="E38" s="165"/>
      <c r="F38" s="130" t="s">
        <v>135</v>
      </c>
      <c r="G38" s="95">
        <v>1</v>
      </c>
      <c r="H38" s="104">
        <f>IF(G$37=0,"－",G38/G$37)</f>
        <v>0.25</v>
      </c>
      <c r="I38" s="112">
        <v>1</v>
      </c>
      <c r="J38" s="92">
        <f>IF(I$37=0,"－",I38/I$37)</f>
        <v>0.25</v>
      </c>
      <c r="K38" s="95">
        <v>1</v>
      </c>
      <c r="L38" s="92">
        <f>IF(K$37=0,"－",K38/K$37)</f>
        <v>0.5</v>
      </c>
      <c r="M38" s="95">
        <v>0</v>
      </c>
      <c r="N38" s="92">
        <f>IF(M$37=0,"－",M38/M$37)</f>
        <v>0</v>
      </c>
      <c r="O38" s="95">
        <v>0</v>
      </c>
      <c r="P38" s="92">
        <f>IF(O$37=0,"－",O38/O$37)</f>
        <v>0</v>
      </c>
      <c r="Q38" s="95">
        <v>0</v>
      </c>
      <c r="R38" s="92">
        <f>IF(Q$37=0,"－",Q38/Q$37)</f>
        <v>0</v>
      </c>
      <c r="S38" s="95">
        <v>0</v>
      </c>
      <c r="T38" s="92" t="str">
        <f>IF(S$37=0,"－",S38/S$37)</f>
        <v>－</v>
      </c>
      <c r="U38" s="95">
        <v>0</v>
      </c>
      <c r="V38" s="92" t="str">
        <f>IF(U$37=0,"－",U38/U$37)</f>
        <v>－</v>
      </c>
      <c r="W38" s="95">
        <v>0</v>
      </c>
      <c r="X38" s="92">
        <f>IF(W$37=0,"－",W38/W$37)</f>
        <v>0</v>
      </c>
      <c r="Y38" s="95">
        <f t="shared" si="0"/>
        <v>2</v>
      </c>
      <c r="Z38" s="92">
        <f>IF(Y$37=0,"－",Y38/Y$37)</f>
        <v>0.08</v>
      </c>
      <c r="AA38" s="95">
        <v>0</v>
      </c>
      <c r="AB38" s="92" t="str">
        <f>IF(AA$37=0,"－",AA38/AA$37)</f>
        <v>－</v>
      </c>
      <c r="AC38" s="95">
        <f t="shared" si="1"/>
        <v>2</v>
      </c>
      <c r="AD38" s="92">
        <f>IF(AC$37=0,"－",AC38/AC$37)</f>
        <v>0.08</v>
      </c>
    </row>
    <row r="39" spans="1:30" s="1" customFormat="1" ht="30" customHeight="1">
      <c r="A39" s="1">
        <v>35</v>
      </c>
      <c r="B39" s="27"/>
      <c r="C39" s="28"/>
      <c r="D39" s="170" t="s">
        <v>23</v>
      </c>
      <c r="E39" s="165"/>
      <c r="F39" s="130" t="s">
        <v>136</v>
      </c>
      <c r="G39" s="95">
        <v>0</v>
      </c>
      <c r="H39" s="104">
        <f aca="true" t="shared" si="3" ref="H39:J40">IF(G$37=0,"－",G39/G$37)</f>
        <v>0</v>
      </c>
      <c r="I39" s="112">
        <v>0</v>
      </c>
      <c r="J39" s="92">
        <f t="shared" si="3"/>
        <v>0</v>
      </c>
      <c r="K39" s="95">
        <v>0</v>
      </c>
      <c r="L39" s="92">
        <f>IF(K$37=0,"－",K39/K$37)</f>
        <v>0</v>
      </c>
      <c r="M39" s="95">
        <v>0</v>
      </c>
      <c r="N39" s="92">
        <f>IF(M$37=0,"－",M39/M$37)</f>
        <v>0</v>
      </c>
      <c r="O39" s="95">
        <v>2</v>
      </c>
      <c r="P39" s="92">
        <f>IF(O$37=0,"－",O39/O$37)</f>
        <v>0.4</v>
      </c>
      <c r="Q39" s="95">
        <v>0</v>
      </c>
      <c r="R39" s="92">
        <f>IF(Q$37=0,"－",Q39/Q$37)</f>
        <v>0</v>
      </c>
      <c r="S39" s="95">
        <v>0</v>
      </c>
      <c r="T39" s="92" t="str">
        <f>IF(S$37=0,"－",S39/S$37)</f>
        <v>－</v>
      </c>
      <c r="U39" s="95">
        <v>0</v>
      </c>
      <c r="V39" s="92" t="str">
        <f>IF(U$37=0,"－",U39/U$37)</f>
        <v>－</v>
      </c>
      <c r="W39" s="95">
        <v>0</v>
      </c>
      <c r="X39" s="92">
        <f>IF(W$37=0,"－",W39/W$37)</f>
        <v>0</v>
      </c>
      <c r="Y39" s="95">
        <f t="shared" si="0"/>
        <v>2</v>
      </c>
      <c r="Z39" s="92">
        <f>IF(Y$37=0,"－",Y39/Y$37)</f>
        <v>0.08</v>
      </c>
      <c r="AA39" s="95">
        <v>0</v>
      </c>
      <c r="AB39" s="92" t="str">
        <f>IF(AA$37=0,"－",AA39/AA$37)</f>
        <v>－</v>
      </c>
      <c r="AC39" s="95">
        <f t="shared" si="1"/>
        <v>2</v>
      </c>
      <c r="AD39" s="92">
        <f>IF(AC$37=0,"－",AC39/AC$37)</f>
        <v>0.08</v>
      </c>
    </row>
    <row r="40" spans="1:30" s="1" customFormat="1" ht="30" customHeight="1" thickBot="1">
      <c r="A40" s="1">
        <v>36</v>
      </c>
      <c r="B40" s="29"/>
      <c r="C40" s="30"/>
      <c r="D40" s="191" t="s">
        <v>22</v>
      </c>
      <c r="E40" s="192"/>
      <c r="F40" s="131" t="s">
        <v>137</v>
      </c>
      <c r="G40" s="96">
        <v>3</v>
      </c>
      <c r="H40" s="105">
        <f t="shared" si="3"/>
        <v>0.75</v>
      </c>
      <c r="I40" s="113">
        <v>3</v>
      </c>
      <c r="J40" s="97">
        <f t="shared" si="3"/>
        <v>0.75</v>
      </c>
      <c r="K40" s="96">
        <v>1</v>
      </c>
      <c r="L40" s="97">
        <f>IF(K$37=0,"－",K40/K$37)</f>
        <v>0.5</v>
      </c>
      <c r="M40" s="96">
        <v>2</v>
      </c>
      <c r="N40" s="97">
        <f>IF(M$37=0,"－",M40/M$37)</f>
        <v>1</v>
      </c>
      <c r="O40" s="96">
        <v>3</v>
      </c>
      <c r="P40" s="97">
        <f>IF(O$37=0,"－",O40/O$37)</f>
        <v>0.6</v>
      </c>
      <c r="Q40" s="96">
        <v>1</v>
      </c>
      <c r="R40" s="97">
        <f>IF(Q$37=0,"－",Q40/Q$37)</f>
        <v>1</v>
      </c>
      <c r="S40" s="96">
        <v>0</v>
      </c>
      <c r="T40" s="97" t="str">
        <f>IF(S$37=0,"－",S40/S$37)</f>
        <v>－</v>
      </c>
      <c r="U40" s="96">
        <v>0</v>
      </c>
      <c r="V40" s="97" t="str">
        <f>IF(U$37=0,"－",U40/U$37)</f>
        <v>－</v>
      </c>
      <c r="W40" s="96">
        <v>11</v>
      </c>
      <c r="X40" s="97">
        <f>IF(W$37=0,"－",W40/W$37)</f>
        <v>1</v>
      </c>
      <c r="Y40" s="96">
        <f t="shared" si="0"/>
        <v>21</v>
      </c>
      <c r="Z40" s="97">
        <f>IF(Y$37=0,"－",Y40/Y$37)</f>
        <v>0.84</v>
      </c>
      <c r="AA40" s="96">
        <v>0</v>
      </c>
      <c r="AB40" s="97" t="str">
        <f>IF(AA$37=0,"－",AA40/AA$37)</f>
        <v>－</v>
      </c>
      <c r="AC40" s="96">
        <f t="shared" si="1"/>
        <v>21</v>
      </c>
      <c r="AD40" s="97">
        <f>IF(AC$37=0,"－",AC40/AC$37)</f>
        <v>0.84</v>
      </c>
    </row>
    <row r="41" ht="24" customHeight="1">
      <c r="B41" s="31" t="s">
        <v>205</v>
      </c>
    </row>
  </sheetData>
  <sheetProtection/>
  <mergeCells count="42">
    <mergeCell ref="AC2:AD3"/>
    <mergeCell ref="G2:H3"/>
    <mergeCell ref="K2:L3"/>
    <mergeCell ref="M2:N3"/>
    <mergeCell ref="O2:P3"/>
    <mergeCell ref="AA2:AB3"/>
    <mergeCell ref="Y2:Z3"/>
    <mergeCell ref="W2:X3"/>
    <mergeCell ref="U2:V3"/>
    <mergeCell ref="I3:J3"/>
    <mergeCell ref="D39:E39"/>
    <mergeCell ref="D40:E40"/>
    <mergeCell ref="B32:E32"/>
    <mergeCell ref="C33:E33"/>
    <mergeCell ref="B34:E34"/>
    <mergeCell ref="B35:E35"/>
    <mergeCell ref="S2:T3"/>
    <mergeCell ref="C18:D19"/>
    <mergeCell ref="C20:D21"/>
    <mergeCell ref="Q2:R3"/>
    <mergeCell ref="B2:F3"/>
    <mergeCell ref="D38:E38"/>
    <mergeCell ref="C37:E37"/>
    <mergeCell ref="B8:E8"/>
    <mergeCell ref="C9:E9"/>
    <mergeCell ref="C10:E10"/>
    <mergeCell ref="C11:E11"/>
    <mergeCell ref="C30:E30"/>
    <mergeCell ref="B12:E12"/>
    <mergeCell ref="B13:E13"/>
    <mergeCell ref="B22:E22"/>
    <mergeCell ref="B23:E23"/>
    <mergeCell ref="B25:E25"/>
    <mergeCell ref="B26:E26"/>
    <mergeCell ref="B27:E27"/>
    <mergeCell ref="C16:D17"/>
    <mergeCell ref="C36:E36"/>
    <mergeCell ref="C14:D15"/>
    <mergeCell ref="B24:E24"/>
    <mergeCell ref="B28:E28"/>
    <mergeCell ref="B29:E29"/>
    <mergeCell ref="C31:E31"/>
  </mergeCells>
  <printOptions horizontalCentered="1"/>
  <pageMargins left="0.31496062992125984" right="0.31496062992125984" top="0.5511811023622047" bottom="0.35433070866141736" header="0.31496062992125984" footer="0.31496062992125984"/>
  <pageSetup horizontalDpi="600" verticalDpi="600" orientation="landscape" paperSize="8" scale="70" r:id="rId1"/>
</worksheet>
</file>

<file path=xl/worksheets/sheet2.xml><?xml version="1.0" encoding="utf-8"?>
<worksheet xmlns="http://schemas.openxmlformats.org/spreadsheetml/2006/main" xmlns:r="http://schemas.openxmlformats.org/officeDocument/2006/relationships">
  <dimension ref="A1:AD21"/>
  <sheetViews>
    <sheetView zoomScale="60" zoomScaleNormal="60" zoomScalePageLayoutView="0" workbookViewId="0" topLeftCell="A1">
      <pane xSplit="6" ySplit="7" topLeftCell="G8" activePane="bottomRight" state="frozen"/>
      <selection pane="topLeft" activeCell="C10" sqref="C10:E10"/>
      <selection pane="topRight" activeCell="C10" sqref="C10:E10"/>
      <selection pane="bottomLeft" activeCell="C10" sqref="C10:E10"/>
      <selection pane="bottomRight" activeCell="A1" sqref="A1"/>
    </sheetView>
  </sheetViews>
  <sheetFormatPr defaultColWidth="9.00390625" defaultRowHeight="13.5"/>
  <cols>
    <col min="1" max="1" width="4.125" style="0" customWidth="1"/>
    <col min="2" max="3" width="5.625" style="31" customWidth="1"/>
    <col min="4" max="4" width="19.125" style="31" customWidth="1"/>
    <col min="5" max="5" width="18.25390625" style="32" customWidth="1"/>
    <col min="6" max="6" width="9.50390625" style="37" customWidth="1"/>
    <col min="7" max="7" width="10.625" style="9" customWidth="1"/>
    <col min="8" max="8" width="8.50390625" style="62" customWidth="1"/>
    <col min="9" max="9" width="10.625" style="0" customWidth="1"/>
    <col min="10" max="10" width="8.50390625" style="80" customWidth="1"/>
    <col min="11" max="11" width="10.625" style="9" customWidth="1"/>
    <col min="12" max="12" width="8.50390625" style="40" customWidth="1"/>
    <col min="13" max="13" width="10.625" style="9" customWidth="1"/>
    <col min="14" max="14" width="8.50390625" style="40" customWidth="1"/>
    <col min="15" max="15" width="10.625" style="9" customWidth="1"/>
    <col min="16" max="16" width="8.50390625" style="40" customWidth="1"/>
    <col min="17" max="17" width="10.625" style="9" customWidth="1"/>
    <col min="18" max="18" width="8.50390625" style="40" customWidth="1"/>
    <col min="19" max="19" width="10.625" style="9" customWidth="1"/>
    <col min="20" max="20" width="8.50390625" style="40" customWidth="1"/>
    <col min="21" max="21" width="10.625" style="9" customWidth="1"/>
    <col min="22" max="22" width="8.50390625" style="40" customWidth="1"/>
    <col min="23" max="23" width="10.625" style="9" customWidth="1"/>
    <col min="24" max="24" width="8.50390625" style="40" customWidth="1"/>
    <col min="25" max="25" width="10.625" style="9" customWidth="1"/>
    <col min="26" max="26" width="8.50390625" style="40" customWidth="1"/>
    <col min="27" max="27" width="10.625" style="9" customWidth="1"/>
    <col min="28" max="28" width="8.50390625" style="40" customWidth="1"/>
    <col min="29" max="29" width="10.625" style="9" customWidth="1"/>
    <col min="30" max="30" width="8.50390625" style="40" customWidth="1"/>
  </cols>
  <sheetData>
    <row r="1" ht="28.5" customHeight="1" thickBot="1">
      <c r="A1" s="41" t="s">
        <v>139</v>
      </c>
    </row>
    <row r="2" spans="2:30" s="42" customFormat="1" ht="21.75" customHeight="1">
      <c r="B2" s="198" t="s">
        <v>103</v>
      </c>
      <c r="C2" s="199"/>
      <c r="D2" s="199"/>
      <c r="E2" s="199"/>
      <c r="F2" s="200"/>
      <c r="G2" s="181" t="s">
        <v>88</v>
      </c>
      <c r="H2" s="193"/>
      <c r="I2" s="7"/>
      <c r="J2" s="38"/>
      <c r="K2" s="181" t="s">
        <v>93</v>
      </c>
      <c r="L2" s="182"/>
      <c r="M2" s="181" t="s">
        <v>94</v>
      </c>
      <c r="N2" s="182"/>
      <c r="O2" s="181" t="s">
        <v>95</v>
      </c>
      <c r="P2" s="182"/>
      <c r="Q2" s="181" t="s">
        <v>96</v>
      </c>
      <c r="R2" s="182"/>
      <c r="S2" s="181" t="s">
        <v>97</v>
      </c>
      <c r="T2" s="182"/>
      <c r="U2" s="181" t="s">
        <v>98</v>
      </c>
      <c r="V2" s="182"/>
      <c r="W2" s="181" t="s">
        <v>99</v>
      </c>
      <c r="X2" s="182"/>
      <c r="Y2" s="181" t="s">
        <v>100</v>
      </c>
      <c r="Z2" s="182"/>
      <c r="AA2" s="181" t="s">
        <v>101</v>
      </c>
      <c r="AB2" s="182"/>
      <c r="AC2" s="181" t="s">
        <v>102</v>
      </c>
      <c r="AD2" s="182"/>
    </row>
    <row r="3" spans="2:30" s="42" customFormat="1" ht="24" customHeight="1" thickBot="1">
      <c r="B3" s="201"/>
      <c r="C3" s="202"/>
      <c r="D3" s="202"/>
      <c r="E3" s="202"/>
      <c r="F3" s="203"/>
      <c r="G3" s="183"/>
      <c r="H3" s="194"/>
      <c r="I3" s="205" t="s">
        <v>89</v>
      </c>
      <c r="J3" s="206"/>
      <c r="K3" s="183"/>
      <c r="L3" s="184"/>
      <c r="M3" s="183"/>
      <c r="N3" s="184"/>
      <c r="O3" s="183"/>
      <c r="P3" s="184"/>
      <c r="Q3" s="183"/>
      <c r="R3" s="184"/>
      <c r="S3" s="183"/>
      <c r="T3" s="184"/>
      <c r="U3" s="183"/>
      <c r="V3" s="184"/>
      <c r="W3" s="183"/>
      <c r="X3" s="184"/>
      <c r="Y3" s="183"/>
      <c r="Z3" s="184"/>
      <c r="AA3" s="183"/>
      <c r="AB3" s="184"/>
      <c r="AC3" s="183"/>
      <c r="AD3" s="184"/>
    </row>
    <row r="4" spans="1:30" s="1" customFormat="1" ht="30" customHeight="1" thickBot="1">
      <c r="A4" s="1">
        <v>1</v>
      </c>
      <c r="B4" s="10" t="s">
        <v>87</v>
      </c>
      <c r="C4" s="11"/>
      <c r="D4" s="11"/>
      <c r="E4" s="11"/>
      <c r="F4" s="34"/>
      <c r="G4" s="12">
        <v>10</v>
      </c>
      <c r="H4" s="63"/>
      <c r="I4" s="13">
        <v>5</v>
      </c>
      <c r="J4" s="39"/>
      <c r="K4" s="12">
        <v>8</v>
      </c>
      <c r="L4" s="39"/>
      <c r="M4" s="12">
        <v>5</v>
      </c>
      <c r="N4" s="39"/>
      <c r="O4" s="12">
        <v>65</v>
      </c>
      <c r="P4" s="39"/>
      <c r="Q4" s="12">
        <v>39</v>
      </c>
      <c r="R4" s="39"/>
      <c r="S4" s="12">
        <v>259</v>
      </c>
      <c r="T4" s="39"/>
      <c r="U4" s="12">
        <v>146</v>
      </c>
      <c r="V4" s="39"/>
      <c r="W4" s="12">
        <v>13</v>
      </c>
      <c r="X4" s="39"/>
      <c r="Y4" s="12">
        <f>SUM(G4,K4,M4,O4,Q4,S4,U4,W4)</f>
        <v>545</v>
      </c>
      <c r="Z4" s="39"/>
      <c r="AA4" s="12">
        <v>759</v>
      </c>
      <c r="AB4" s="39"/>
      <c r="AC4" s="12">
        <f>SUM(Y4,AA4)</f>
        <v>1304</v>
      </c>
      <c r="AD4" s="39"/>
    </row>
    <row r="5" spans="1:30" s="1" customFormat="1" ht="30" customHeight="1">
      <c r="A5" s="1">
        <v>2</v>
      </c>
      <c r="B5" s="20" t="s">
        <v>5</v>
      </c>
      <c r="C5" s="21"/>
      <c r="D5" s="22"/>
      <c r="E5" s="22"/>
      <c r="F5" s="33"/>
      <c r="G5" s="14">
        <v>59823</v>
      </c>
      <c r="H5" s="43"/>
      <c r="I5" s="15">
        <v>36234</v>
      </c>
      <c r="J5" s="45"/>
      <c r="K5" s="14">
        <v>47</v>
      </c>
      <c r="L5" s="16"/>
      <c r="M5" s="14">
        <v>267</v>
      </c>
      <c r="N5" s="16"/>
      <c r="O5" s="14">
        <v>18664</v>
      </c>
      <c r="P5" s="16"/>
      <c r="Q5" s="14">
        <v>5253</v>
      </c>
      <c r="R5" s="16"/>
      <c r="S5" s="14">
        <v>10440</v>
      </c>
      <c r="T5" s="16"/>
      <c r="U5" s="14">
        <v>1920</v>
      </c>
      <c r="V5" s="16"/>
      <c r="W5" s="14">
        <v>1124</v>
      </c>
      <c r="X5" s="16"/>
      <c r="Y5" s="14">
        <f aca="true" t="shared" si="0" ref="Y5:Y20">SUM(G5,K5,M5,O5,Q5,S5,U5,W5)</f>
        <v>97538</v>
      </c>
      <c r="Z5" s="16"/>
      <c r="AA5" s="14">
        <v>8767</v>
      </c>
      <c r="AB5" s="16"/>
      <c r="AC5" s="14">
        <f aca="true" t="shared" si="1" ref="AC5:AC20">SUM(Y5,AA5)</f>
        <v>106305</v>
      </c>
      <c r="AD5" s="16"/>
    </row>
    <row r="6" spans="1:30" s="1" customFormat="1" ht="30" customHeight="1" thickBot="1">
      <c r="A6" s="1">
        <v>3</v>
      </c>
      <c r="B6" s="23" t="s">
        <v>0</v>
      </c>
      <c r="C6" s="24"/>
      <c r="D6" s="24"/>
      <c r="E6" s="24"/>
      <c r="F6" s="35"/>
      <c r="G6" s="17">
        <v>82347</v>
      </c>
      <c r="H6" s="64"/>
      <c r="I6" s="18">
        <v>50959</v>
      </c>
      <c r="J6" s="81"/>
      <c r="K6" s="17">
        <v>13476</v>
      </c>
      <c r="L6" s="19"/>
      <c r="M6" s="17">
        <v>406</v>
      </c>
      <c r="N6" s="19"/>
      <c r="O6" s="17">
        <v>37402</v>
      </c>
      <c r="P6" s="19"/>
      <c r="Q6" s="17">
        <v>9780</v>
      </c>
      <c r="R6" s="19"/>
      <c r="S6" s="17">
        <v>19333</v>
      </c>
      <c r="T6" s="19"/>
      <c r="U6" s="17">
        <v>2287</v>
      </c>
      <c r="V6" s="19"/>
      <c r="W6" s="17">
        <v>1710</v>
      </c>
      <c r="X6" s="19"/>
      <c r="Y6" s="17">
        <f t="shared" si="0"/>
        <v>166741</v>
      </c>
      <c r="Z6" s="19"/>
      <c r="AA6" s="17">
        <v>12313</v>
      </c>
      <c r="AB6" s="19"/>
      <c r="AC6" s="17">
        <f t="shared" si="1"/>
        <v>179054</v>
      </c>
      <c r="AD6" s="19"/>
    </row>
    <row r="7" spans="2:30" s="6" customFormat="1" ht="9.75" customHeight="1" thickBot="1">
      <c r="B7" s="157"/>
      <c r="C7" s="157"/>
      <c r="D7" s="157"/>
      <c r="E7" s="157"/>
      <c r="F7" s="158"/>
      <c r="G7" s="159"/>
      <c r="H7" s="161"/>
      <c r="I7" s="159"/>
      <c r="J7" s="162"/>
      <c r="K7" s="159"/>
      <c r="L7" s="159"/>
      <c r="M7" s="159"/>
      <c r="N7" s="159"/>
      <c r="O7" s="159"/>
      <c r="P7" s="159"/>
      <c r="Q7" s="159"/>
      <c r="R7" s="159"/>
      <c r="S7" s="159"/>
      <c r="T7" s="159"/>
      <c r="U7" s="159"/>
      <c r="V7" s="159"/>
      <c r="W7" s="159"/>
      <c r="X7" s="159"/>
      <c r="Y7" s="159"/>
      <c r="Z7" s="159"/>
      <c r="AA7" s="159"/>
      <c r="AB7" s="159"/>
      <c r="AC7" s="159"/>
      <c r="AD7" s="159"/>
    </row>
    <row r="8" spans="1:30" s="1" customFormat="1" ht="30" customHeight="1">
      <c r="A8" s="1">
        <v>4</v>
      </c>
      <c r="B8" s="175" t="s">
        <v>24</v>
      </c>
      <c r="C8" s="197"/>
      <c r="D8" s="197"/>
      <c r="E8" s="197"/>
      <c r="F8" s="132" t="s">
        <v>165</v>
      </c>
      <c r="G8" s="82">
        <v>10</v>
      </c>
      <c r="H8" s="115">
        <f>G8/G$4</f>
        <v>1</v>
      </c>
      <c r="I8" s="106">
        <v>5</v>
      </c>
      <c r="J8" s="83">
        <f>I8/I$4</f>
        <v>1</v>
      </c>
      <c r="K8" s="82">
        <v>3</v>
      </c>
      <c r="L8" s="83">
        <f>K8/K$4</f>
        <v>0.375</v>
      </c>
      <c r="M8" s="82">
        <v>5</v>
      </c>
      <c r="N8" s="83">
        <f>M8/M$4</f>
        <v>1</v>
      </c>
      <c r="O8" s="82">
        <v>65</v>
      </c>
      <c r="P8" s="83">
        <f>O8/O$4</f>
        <v>1</v>
      </c>
      <c r="Q8" s="82">
        <v>39</v>
      </c>
      <c r="R8" s="83">
        <f>Q8/Q$4</f>
        <v>1</v>
      </c>
      <c r="S8" s="82">
        <v>259</v>
      </c>
      <c r="T8" s="83">
        <f>S8/S$4</f>
        <v>1</v>
      </c>
      <c r="U8" s="82">
        <v>146</v>
      </c>
      <c r="V8" s="83">
        <f>U8/U$4</f>
        <v>1</v>
      </c>
      <c r="W8" s="82">
        <v>13</v>
      </c>
      <c r="X8" s="83">
        <f>W8/W$4</f>
        <v>1</v>
      </c>
      <c r="Y8" s="82">
        <f t="shared" si="0"/>
        <v>540</v>
      </c>
      <c r="Z8" s="83">
        <f>Y8/Y$4</f>
        <v>0.9908256880733946</v>
      </c>
      <c r="AA8" s="82">
        <v>759</v>
      </c>
      <c r="AB8" s="83">
        <f>AA8/AA$4</f>
        <v>1</v>
      </c>
      <c r="AC8" s="82">
        <f t="shared" si="1"/>
        <v>1299</v>
      </c>
      <c r="AD8" s="83">
        <f>AC8/AC$4</f>
        <v>0.9961656441717791</v>
      </c>
    </row>
    <row r="9" spans="1:30" s="1" customFormat="1" ht="30" customHeight="1">
      <c r="A9" s="1">
        <v>5</v>
      </c>
      <c r="B9" s="25"/>
      <c r="C9" s="195" t="s">
        <v>59</v>
      </c>
      <c r="D9" s="196"/>
      <c r="E9" s="196"/>
      <c r="F9" s="47"/>
      <c r="G9" s="84"/>
      <c r="H9" s="116"/>
      <c r="I9" s="107"/>
      <c r="J9" s="85"/>
      <c r="K9" s="84"/>
      <c r="L9" s="85"/>
      <c r="M9" s="84"/>
      <c r="N9" s="85"/>
      <c r="O9" s="84"/>
      <c r="P9" s="85"/>
      <c r="Q9" s="84"/>
      <c r="R9" s="85"/>
      <c r="S9" s="84"/>
      <c r="T9" s="85"/>
      <c r="U9" s="84"/>
      <c r="V9" s="85"/>
      <c r="W9" s="84"/>
      <c r="X9" s="85"/>
      <c r="Y9" s="84"/>
      <c r="Z9" s="85"/>
      <c r="AA9" s="84"/>
      <c r="AB9" s="85"/>
      <c r="AC9" s="84"/>
      <c r="AD9" s="85"/>
    </row>
    <row r="10" spans="1:30" s="1" customFormat="1" ht="30" customHeight="1">
      <c r="A10" s="1">
        <v>6</v>
      </c>
      <c r="B10" s="48"/>
      <c r="C10" s="28"/>
      <c r="D10" s="170" t="s">
        <v>25</v>
      </c>
      <c r="E10" s="165"/>
      <c r="F10" s="135" t="s">
        <v>166</v>
      </c>
      <c r="G10" s="84">
        <v>9</v>
      </c>
      <c r="H10" s="116">
        <f>IF(G$8=0,"－",G10/G$8)</f>
        <v>0.9</v>
      </c>
      <c r="I10" s="107">
        <v>5</v>
      </c>
      <c r="J10" s="85">
        <f>IF(I$8=0,"－",I10/I$8)</f>
        <v>1</v>
      </c>
      <c r="K10" s="84">
        <v>2</v>
      </c>
      <c r="L10" s="85">
        <f>IF(K$8=0,"－",K10/K$8)</f>
        <v>0.6666666666666666</v>
      </c>
      <c r="M10" s="84">
        <v>5</v>
      </c>
      <c r="N10" s="85">
        <f>IF(M$8=0,"－",M10/M$8)</f>
        <v>1</v>
      </c>
      <c r="O10" s="84">
        <v>65</v>
      </c>
      <c r="P10" s="85">
        <f>IF(O$8=0,"－",O10/O$8)</f>
        <v>1</v>
      </c>
      <c r="Q10" s="84">
        <v>39</v>
      </c>
      <c r="R10" s="85">
        <f>IF(Q$8=0,"－",Q10/Q$8)</f>
        <v>1</v>
      </c>
      <c r="S10" s="84">
        <v>258</v>
      </c>
      <c r="T10" s="85">
        <f>IF(S$8=0,"－",S10/S$8)</f>
        <v>0.9961389961389961</v>
      </c>
      <c r="U10" s="84">
        <v>144</v>
      </c>
      <c r="V10" s="85">
        <f>IF(U$8=0,"－",U10/U$8)</f>
        <v>0.9863013698630136</v>
      </c>
      <c r="W10" s="84">
        <v>13</v>
      </c>
      <c r="X10" s="85">
        <f>IF(W$8=0,"－",W10/W$8)</f>
        <v>1</v>
      </c>
      <c r="Y10" s="84">
        <f t="shared" si="0"/>
        <v>535</v>
      </c>
      <c r="Z10" s="85">
        <f>IF(Y$8=0,"－",Y10/Y$8)</f>
        <v>0.9907407407407407</v>
      </c>
      <c r="AA10" s="84">
        <v>759</v>
      </c>
      <c r="AB10" s="85">
        <f>IF(AA$8=0,"－",AA10/AA$8)</f>
        <v>1</v>
      </c>
      <c r="AC10" s="84">
        <f t="shared" si="1"/>
        <v>1294</v>
      </c>
      <c r="AD10" s="85">
        <f>IF(AC$8=0,"－",AC10/AC$8)</f>
        <v>0.9961508852963818</v>
      </c>
    </row>
    <row r="11" spans="1:30" s="1" customFormat="1" ht="30" customHeight="1">
      <c r="A11" s="1">
        <v>7</v>
      </c>
      <c r="B11" s="48"/>
      <c r="C11" s="28"/>
      <c r="D11" s="170" t="s">
        <v>27</v>
      </c>
      <c r="E11" s="165"/>
      <c r="F11" s="135" t="s">
        <v>167</v>
      </c>
      <c r="G11" s="84">
        <v>8</v>
      </c>
      <c r="H11" s="116">
        <f>IF(G$8=0,"－",G11/G$8)</f>
        <v>0.8</v>
      </c>
      <c r="I11" s="107">
        <v>5</v>
      </c>
      <c r="J11" s="85">
        <f>IF(I$8=0,"－",I11/I$8)</f>
        <v>1</v>
      </c>
      <c r="K11" s="84">
        <v>2</v>
      </c>
      <c r="L11" s="85">
        <f>IF(K$8=0,"－",K11/K$8)</f>
        <v>0.6666666666666666</v>
      </c>
      <c r="M11" s="84">
        <v>5</v>
      </c>
      <c r="N11" s="85">
        <f>IF(M$8=0,"－",M11/M$8)</f>
        <v>1</v>
      </c>
      <c r="O11" s="84">
        <v>64</v>
      </c>
      <c r="P11" s="85">
        <f>IF(O$8=0,"－",O11/O$8)</f>
        <v>0.9846153846153847</v>
      </c>
      <c r="Q11" s="84">
        <v>36</v>
      </c>
      <c r="R11" s="85">
        <f>IF(Q$8=0,"－",Q11/Q$8)</f>
        <v>0.9230769230769231</v>
      </c>
      <c r="S11" s="84">
        <v>230</v>
      </c>
      <c r="T11" s="85">
        <f>IF(S$8=0,"－",S11/S$8)</f>
        <v>0.888030888030888</v>
      </c>
      <c r="U11" s="84">
        <v>120</v>
      </c>
      <c r="V11" s="85">
        <f>IF(U$8=0,"－",U11/U$8)</f>
        <v>0.821917808219178</v>
      </c>
      <c r="W11" s="84">
        <v>13</v>
      </c>
      <c r="X11" s="85">
        <f>IF(W$8=0,"－",W11/W$8)</f>
        <v>1</v>
      </c>
      <c r="Y11" s="84">
        <f t="shared" si="0"/>
        <v>478</v>
      </c>
      <c r="Z11" s="85">
        <f>IF(Y$8=0,"－",Y11/Y$8)</f>
        <v>0.8851851851851852</v>
      </c>
      <c r="AA11" s="84">
        <v>759</v>
      </c>
      <c r="AB11" s="85">
        <f>IF(AA$8=0,"－",AA11/AA$8)</f>
        <v>1</v>
      </c>
      <c r="AC11" s="84">
        <f t="shared" si="1"/>
        <v>1237</v>
      </c>
      <c r="AD11" s="85">
        <f>IF(AC$8=0,"－",AC11/AC$8)</f>
        <v>0.9522709776751347</v>
      </c>
    </row>
    <row r="12" spans="1:30" s="1" customFormat="1" ht="30" customHeight="1">
      <c r="A12" s="1">
        <v>8</v>
      </c>
      <c r="B12" s="48"/>
      <c r="C12" s="28"/>
      <c r="D12" s="170" t="s">
        <v>26</v>
      </c>
      <c r="E12" s="165"/>
      <c r="F12" s="135" t="s">
        <v>168</v>
      </c>
      <c r="G12" s="86">
        <v>9</v>
      </c>
      <c r="H12" s="116">
        <f>IF(G$8=0,"－",G12/G$8)</f>
        <v>0.9</v>
      </c>
      <c r="I12" s="108">
        <v>5</v>
      </c>
      <c r="J12" s="87">
        <f>IF(I$8=0,"－",I12/I$8)</f>
        <v>1</v>
      </c>
      <c r="K12" s="86">
        <v>2</v>
      </c>
      <c r="L12" s="87">
        <f>IF(K$8=0,"－",K12/K$8)</f>
        <v>0.6666666666666666</v>
      </c>
      <c r="M12" s="86">
        <v>4</v>
      </c>
      <c r="N12" s="87">
        <f>IF(M$8=0,"－",M12/M$8)</f>
        <v>0.8</v>
      </c>
      <c r="O12" s="86">
        <v>55</v>
      </c>
      <c r="P12" s="87">
        <f>IF(O$8=0,"－",O12/O$8)</f>
        <v>0.8461538461538461</v>
      </c>
      <c r="Q12" s="86">
        <v>27</v>
      </c>
      <c r="R12" s="87">
        <f>IF(Q$8=0,"－",Q12/Q$8)</f>
        <v>0.6923076923076923</v>
      </c>
      <c r="S12" s="86">
        <v>147</v>
      </c>
      <c r="T12" s="87">
        <f>IF(S$8=0,"－",S12/S$8)</f>
        <v>0.5675675675675675</v>
      </c>
      <c r="U12" s="86">
        <v>69</v>
      </c>
      <c r="V12" s="87">
        <f>IF(U$8=0,"－",U12/U$8)</f>
        <v>0.4726027397260274</v>
      </c>
      <c r="W12" s="86">
        <v>12</v>
      </c>
      <c r="X12" s="87">
        <f>IF(W$8=0,"－",W12/W$8)</f>
        <v>0.9230769230769231</v>
      </c>
      <c r="Y12" s="86">
        <f t="shared" si="0"/>
        <v>325</v>
      </c>
      <c r="Z12" s="87">
        <f>IF(Y$8=0,"－",Y12/Y$8)</f>
        <v>0.6018518518518519</v>
      </c>
      <c r="AA12" s="86">
        <v>2</v>
      </c>
      <c r="AB12" s="87">
        <f>IF(AA$8=0,"－",AA12/AA$8)</f>
        <v>0.002635046113306983</v>
      </c>
      <c r="AC12" s="86">
        <f t="shared" si="1"/>
        <v>327</v>
      </c>
      <c r="AD12" s="87">
        <f>IF(AC$8=0,"－",AC12/AC$8)</f>
        <v>0.2517321016166282</v>
      </c>
    </row>
    <row r="13" spans="1:30" s="1" customFormat="1" ht="30" customHeight="1">
      <c r="A13" s="1">
        <v>9</v>
      </c>
      <c r="B13" s="172" t="s">
        <v>28</v>
      </c>
      <c r="C13" s="165"/>
      <c r="D13" s="165"/>
      <c r="E13" s="165"/>
      <c r="F13" s="133" t="s">
        <v>169</v>
      </c>
      <c r="G13" s="84">
        <v>9</v>
      </c>
      <c r="H13" s="116">
        <f>G13/G$4</f>
        <v>0.9</v>
      </c>
      <c r="I13" s="107">
        <v>5</v>
      </c>
      <c r="J13" s="85">
        <f>I13/I$4</f>
        <v>1</v>
      </c>
      <c r="K13" s="84">
        <v>2</v>
      </c>
      <c r="L13" s="85">
        <f>K13/K$4</f>
        <v>0.25</v>
      </c>
      <c r="M13" s="84">
        <v>5</v>
      </c>
      <c r="N13" s="85">
        <f>M13/M$4</f>
        <v>1</v>
      </c>
      <c r="O13" s="84">
        <v>64</v>
      </c>
      <c r="P13" s="85">
        <f>O13/O$4</f>
        <v>0.9846153846153847</v>
      </c>
      <c r="Q13" s="84">
        <v>38</v>
      </c>
      <c r="R13" s="85">
        <f>Q13/Q$4</f>
        <v>0.9743589743589743</v>
      </c>
      <c r="S13" s="84">
        <v>250</v>
      </c>
      <c r="T13" s="85">
        <f>S13/S$4</f>
        <v>0.9652509652509652</v>
      </c>
      <c r="U13" s="84">
        <v>126</v>
      </c>
      <c r="V13" s="85">
        <f>U13/U$4</f>
        <v>0.863013698630137</v>
      </c>
      <c r="W13" s="84">
        <v>13</v>
      </c>
      <c r="X13" s="85">
        <f>W13/W$4</f>
        <v>1</v>
      </c>
      <c r="Y13" s="86">
        <f t="shared" si="0"/>
        <v>507</v>
      </c>
      <c r="Z13" s="85">
        <f>Y13/Y$4</f>
        <v>0.9302752293577982</v>
      </c>
      <c r="AA13" s="84">
        <v>759</v>
      </c>
      <c r="AB13" s="85">
        <f>AA13/AA$4</f>
        <v>1</v>
      </c>
      <c r="AC13" s="86">
        <f t="shared" si="1"/>
        <v>1266</v>
      </c>
      <c r="AD13" s="85">
        <f>AC13/AC$4</f>
        <v>0.9708588957055214</v>
      </c>
    </row>
    <row r="14" spans="1:30" s="1" customFormat="1" ht="30" customHeight="1">
      <c r="A14" s="1">
        <v>10</v>
      </c>
      <c r="B14" s="25"/>
      <c r="C14" s="195" t="s">
        <v>58</v>
      </c>
      <c r="D14" s="196"/>
      <c r="E14" s="196"/>
      <c r="F14" s="47"/>
      <c r="G14" s="88"/>
      <c r="H14" s="117"/>
      <c r="I14" s="109"/>
      <c r="J14" s="89"/>
      <c r="K14" s="88"/>
      <c r="L14" s="89"/>
      <c r="M14" s="88"/>
      <c r="N14" s="89"/>
      <c r="O14" s="88"/>
      <c r="P14" s="89"/>
      <c r="Q14" s="88"/>
      <c r="R14" s="89"/>
      <c r="S14" s="88"/>
      <c r="T14" s="89"/>
      <c r="U14" s="88"/>
      <c r="V14" s="89"/>
      <c r="W14" s="88"/>
      <c r="X14" s="89"/>
      <c r="Y14" s="84"/>
      <c r="Z14" s="89"/>
      <c r="AA14" s="88"/>
      <c r="AB14" s="89"/>
      <c r="AC14" s="84"/>
      <c r="AD14" s="89"/>
    </row>
    <row r="15" spans="1:30" s="1" customFormat="1" ht="30" customHeight="1">
      <c r="A15" s="1">
        <v>11</v>
      </c>
      <c r="B15" s="48"/>
      <c r="C15" s="28"/>
      <c r="D15" s="170" t="s">
        <v>29</v>
      </c>
      <c r="E15" s="165"/>
      <c r="F15" s="135" t="s">
        <v>170</v>
      </c>
      <c r="G15" s="88">
        <v>8</v>
      </c>
      <c r="H15" s="117">
        <f>IF(G$13=0,"－",G15/G$13)</f>
        <v>0.8888888888888888</v>
      </c>
      <c r="I15" s="109">
        <v>4</v>
      </c>
      <c r="J15" s="89">
        <f>IF(I$13=0,"－",I15/I$13)</f>
        <v>0.8</v>
      </c>
      <c r="K15" s="88">
        <v>2</v>
      </c>
      <c r="L15" s="89">
        <f>IF(K$13=0,"－",K15/K$13)</f>
        <v>1</v>
      </c>
      <c r="M15" s="88">
        <v>5</v>
      </c>
      <c r="N15" s="89">
        <f>IF(M$13=0,"－",M15/M$13)</f>
        <v>1</v>
      </c>
      <c r="O15" s="88">
        <v>64</v>
      </c>
      <c r="P15" s="89">
        <f>IF(O$13=0,"－",O15/O$13)</f>
        <v>1</v>
      </c>
      <c r="Q15" s="88">
        <v>38</v>
      </c>
      <c r="R15" s="89">
        <f>IF(Q$13=0,"－",Q15/Q$13)</f>
        <v>1</v>
      </c>
      <c r="S15" s="88">
        <v>243</v>
      </c>
      <c r="T15" s="89">
        <f>IF(S$13=0,"－",S15/S$13)</f>
        <v>0.972</v>
      </c>
      <c r="U15" s="88">
        <v>121</v>
      </c>
      <c r="V15" s="89">
        <f>IF(U$13=0,"－",U15/U$13)</f>
        <v>0.9603174603174603</v>
      </c>
      <c r="W15" s="88">
        <v>13</v>
      </c>
      <c r="X15" s="89">
        <f>IF(W$13=0,"－",W15/W$13)</f>
        <v>1</v>
      </c>
      <c r="Y15" s="88">
        <f t="shared" si="0"/>
        <v>494</v>
      </c>
      <c r="Z15" s="89">
        <f>IF(Y$13=0,"－",Y15/Y$13)</f>
        <v>0.9743589743589743</v>
      </c>
      <c r="AA15" s="88">
        <v>759</v>
      </c>
      <c r="AB15" s="89">
        <f>IF(AA$13=0,"－",AA15/AA$13)</f>
        <v>1</v>
      </c>
      <c r="AC15" s="88">
        <f t="shared" si="1"/>
        <v>1253</v>
      </c>
      <c r="AD15" s="89">
        <f>IF(AC$13=0,"－",AC15/AC$13)</f>
        <v>0.9897314375987362</v>
      </c>
    </row>
    <row r="16" spans="1:30" s="1" customFormat="1" ht="30" customHeight="1">
      <c r="A16" s="1">
        <v>12</v>
      </c>
      <c r="B16" s="48"/>
      <c r="C16" s="28"/>
      <c r="D16" s="170" t="s">
        <v>30</v>
      </c>
      <c r="E16" s="165"/>
      <c r="F16" s="135" t="s">
        <v>171</v>
      </c>
      <c r="G16" s="88">
        <v>5</v>
      </c>
      <c r="H16" s="117">
        <f>IF(G$13=0,"－",G16/G$13)</f>
        <v>0.5555555555555556</v>
      </c>
      <c r="I16" s="109">
        <v>3</v>
      </c>
      <c r="J16" s="89">
        <f>IF(I$13=0,"－",I16/I$13)</f>
        <v>0.6</v>
      </c>
      <c r="K16" s="88">
        <v>1</v>
      </c>
      <c r="L16" s="89">
        <f>IF(K$13=0,"－",K16/K$13)</f>
        <v>0.5</v>
      </c>
      <c r="M16" s="88">
        <v>4</v>
      </c>
      <c r="N16" s="89">
        <f>IF(M$13=0,"－",M16/M$13)</f>
        <v>0.8</v>
      </c>
      <c r="O16" s="88">
        <v>47</v>
      </c>
      <c r="P16" s="89">
        <f>IF(O$13=0,"－",O16/O$13)</f>
        <v>0.734375</v>
      </c>
      <c r="Q16" s="88">
        <v>24</v>
      </c>
      <c r="R16" s="89">
        <f>IF(Q$13=0,"－",Q16/Q$13)</f>
        <v>0.631578947368421</v>
      </c>
      <c r="S16" s="88">
        <v>85</v>
      </c>
      <c r="T16" s="89">
        <f>IF(S$13=0,"－",S16/S$13)</f>
        <v>0.34</v>
      </c>
      <c r="U16" s="88">
        <v>51</v>
      </c>
      <c r="V16" s="89">
        <f>IF(U$13=0,"－",U16/U$13)</f>
        <v>0.40476190476190477</v>
      </c>
      <c r="W16" s="88">
        <v>13</v>
      </c>
      <c r="X16" s="89">
        <f>IF(W$13=0,"－",W16/W$13)</f>
        <v>1</v>
      </c>
      <c r="Y16" s="88">
        <f t="shared" si="0"/>
        <v>230</v>
      </c>
      <c r="Z16" s="89">
        <f>IF(Y$13=0,"－",Y16/Y$13)</f>
        <v>0.4536489151873767</v>
      </c>
      <c r="AA16" s="88">
        <v>0</v>
      </c>
      <c r="AB16" s="89">
        <f>IF(AA$13=0,"－",AA16/AA$13)</f>
        <v>0</v>
      </c>
      <c r="AC16" s="88">
        <f t="shared" si="1"/>
        <v>230</v>
      </c>
      <c r="AD16" s="89">
        <f>IF(AC$13=0,"－",AC16/AC$13)</f>
        <v>0.18167456556082148</v>
      </c>
    </row>
    <row r="17" spans="1:30" s="1" customFormat="1" ht="30" customHeight="1">
      <c r="A17" s="1">
        <v>13</v>
      </c>
      <c r="B17" s="48"/>
      <c r="C17" s="28"/>
      <c r="D17" s="170" t="s">
        <v>31</v>
      </c>
      <c r="E17" s="165"/>
      <c r="F17" s="135" t="s">
        <v>172</v>
      </c>
      <c r="G17" s="88">
        <v>7</v>
      </c>
      <c r="H17" s="117">
        <f>IF(G$13=0,"－",G17/G$13)</f>
        <v>0.7777777777777778</v>
      </c>
      <c r="I17" s="109">
        <v>3</v>
      </c>
      <c r="J17" s="89">
        <f>IF(I$13=0,"－",I17/I$13)</f>
        <v>0.6</v>
      </c>
      <c r="K17" s="88">
        <v>1</v>
      </c>
      <c r="L17" s="89">
        <f>IF(K$13=0,"－",K17/K$13)</f>
        <v>0.5</v>
      </c>
      <c r="M17" s="88">
        <v>4</v>
      </c>
      <c r="N17" s="89">
        <f>IF(M$13=0,"－",M17/M$13)</f>
        <v>0.8</v>
      </c>
      <c r="O17" s="88">
        <v>45</v>
      </c>
      <c r="P17" s="89">
        <f>IF(O$13=0,"－",O17/O$13)</f>
        <v>0.703125</v>
      </c>
      <c r="Q17" s="88">
        <v>27</v>
      </c>
      <c r="R17" s="89">
        <f>IF(Q$13=0,"－",Q17/Q$13)</f>
        <v>0.7105263157894737</v>
      </c>
      <c r="S17" s="88">
        <v>81</v>
      </c>
      <c r="T17" s="89">
        <f>IF(S$13=0,"－",S17/S$13)</f>
        <v>0.324</v>
      </c>
      <c r="U17" s="88">
        <v>47</v>
      </c>
      <c r="V17" s="89">
        <f>IF(U$13=0,"－",U17/U$13)</f>
        <v>0.373015873015873</v>
      </c>
      <c r="W17" s="88">
        <v>6</v>
      </c>
      <c r="X17" s="89">
        <f>IF(W$13=0,"－",W17/W$13)</f>
        <v>0.46153846153846156</v>
      </c>
      <c r="Y17" s="88">
        <f t="shared" si="0"/>
        <v>218</v>
      </c>
      <c r="Z17" s="89">
        <f>IF(Y$13=0,"－",Y17/Y$13)</f>
        <v>0.42998027613412226</v>
      </c>
      <c r="AA17" s="88">
        <v>759</v>
      </c>
      <c r="AB17" s="89">
        <f>IF(AA$13=0,"－",AA17/AA$13)</f>
        <v>1</v>
      </c>
      <c r="AC17" s="88">
        <f t="shared" si="1"/>
        <v>977</v>
      </c>
      <c r="AD17" s="89">
        <f>IF(AC$13=0,"－",AC17/AC$13)</f>
        <v>0.7717219589257504</v>
      </c>
    </row>
    <row r="18" spans="1:30" s="1" customFormat="1" ht="30" customHeight="1">
      <c r="A18" s="1">
        <v>14</v>
      </c>
      <c r="B18" s="48"/>
      <c r="C18" s="50"/>
      <c r="D18" s="170" t="s">
        <v>32</v>
      </c>
      <c r="E18" s="165"/>
      <c r="F18" s="135" t="s">
        <v>173</v>
      </c>
      <c r="G18" s="88">
        <v>8</v>
      </c>
      <c r="H18" s="117">
        <f>IF(G$13=0,"－",G18/G$13)</f>
        <v>0.8888888888888888</v>
      </c>
      <c r="I18" s="109">
        <v>4</v>
      </c>
      <c r="J18" s="89">
        <f>IF(I$13=0,"－",I18/I$13)</f>
        <v>0.8</v>
      </c>
      <c r="K18" s="88">
        <v>1</v>
      </c>
      <c r="L18" s="89">
        <f>IF(K$13=0,"－",K18/K$13)</f>
        <v>0.5</v>
      </c>
      <c r="M18" s="88">
        <v>4</v>
      </c>
      <c r="N18" s="89">
        <f>IF(M$13=0,"－",M18/M$13)</f>
        <v>0.8</v>
      </c>
      <c r="O18" s="88">
        <v>46</v>
      </c>
      <c r="P18" s="89">
        <f>IF(O$13=0,"－",O18/O$13)</f>
        <v>0.71875</v>
      </c>
      <c r="Q18" s="88">
        <v>28</v>
      </c>
      <c r="R18" s="89">
        <f>IF(Q$13=0,"－",Q18/Q$13)</f>
        <v>0.7368421052631579</v>
      </c>
      <c r="S18" s="88">
        <v>86</v>
      </c>
      <c r="T18" s="89">
        <f>IF(S$13=0,"－",S18/S$13)</f>
        <v>0.344</v>
      </c>
      <c r="U18" s="88">
        <v>39</v>
      </c>
      <c r="V18" s="89">
        <f>IF(U$13=0,"－",U18/U$13)</f>
        <v>0.30952380952380953</v>
      </c>
      <c r="W18" s="88">
        <v>8</v>
      </c>
      <c r="X18" s="89">
        <f>IF(W$13=0,"－",W18/W$13)</f>
        <v>0.6153846153846154</v>
      </c>
      <c r="Y18" s="88">
        <f t="shared" si="0"/>
        <v>220</v>
      </c>
      <c r="Z18" s="89">
        <f>IF(Y$13=0,"－",Y18/Y$13)</f>
        <v>0.4339250493096647</v>
      </c>
      <c r="AA18" s="88">
        <v>723</v>
      </c>
      <c r="AB18" s="89">
        <f>IF(AA$13=0,"－",AA18/AA$13)</f>
        <v>0.9525691699604744</v>
      </c>
      <c r="AC18" s="88">
        <f t="shared" si="1"/>
        <v>943</v>
      </c>
      <c r="AD18" s="89">
        <f>IF(AC$13=0,"－",AC18/AC$13)</f>
        <v>0.7448657187993681</v>
      </c>
    </row>
    <row r="19" spans="1:30" s="1" customFormat="1" ht="45" customHeight="1">
      <c r="A19" s="1">
        <v>15</v>
      </c>
      <c r="B19" s="164" t="s">
        <v>62</v>
      </c>
      <c r="C19" s="165"/>
      <c r="D19" s="165"/>
      <c r="E19" s="165"/>
      <c r="F19" s="133" t="s">
        <v>174</v>
      </c>
      <c r="G19" s="88">
        <v>6</v>
      </c>
      <c r="H19" s="117">
        <f>G19/G$4</f>
        <v>0.6</v>
      </c>
      <c r="I19" s="109">
        <v>4</v>
      </c>
      <c r="J19" s="89">
        <f>I19/I$4</f>
        <v>0.8</v>
      </c>
      <c r="K19" s="88">
        <v>1</v>
      </c>
      <c r="L19" s="89">
        <f>K19/K$4</f>
        <v>0.125</v>
      </c>
      <c r="M19" s="88">
        <v>4</v>
      </c>
      <c r="N19" s="89">
        <f>M19/M$4</f>
        <v>0.8</v>
      </c>
      <c r="O19" s="88">
        <v>44</v>
      </c>
      <c r="P19" s="89">
        <f>O19/O$4</f>
        <v>0.676923076923077</v>
      </c>
      <c r="Q19" s="88">
        <v>26</v>
      </c>
      <c r="R19" s="89">
        <f>Q19/Q$4</f>
        <v>0.6666666666666666</v>
      </c>
      <c r="S19" s="88">
        <v>174</v>
      </c>
      <c r="T19" s="89">
        <f>S19/S$4</f>
        <v>0.6718146718146718</v>
      </c>
      <c r="U19" s="88">
        <v>103</v>
      </c>
      <c r="V19" s="89">
        <f>U19/U$4</f>
        <v>0.7054794520547946</v>
      </c>
      <c r="W19" s="88">
        <v>7</v>
      </c>
      <c r="X19" s="89">
        <f>W19/W$4</f>
        <v>0.5384615384615384</v>
      </c>
      <c r="Y19" s="88">
        <f t="shared" si="0"/>
        <v>365</v>
      </c>
      <c r="Z19" s="89">
        <f>Y19/Y$4</f>
        <v>0.6697247706422018</v>
      </c>
      <c r="AA19" s="88">
        <v>98</v>
      </c>
      <c r="AB19" s="89">
        <f>AA19/AA$4</f>
        <v>0.12911725955204217</v>
      </c>
      <c r="AC19" s="88">
        <f t="shared" si="1"/>
        <v>463</v>
      </c>
      <c r="AD19" s="89">
        <f>AC19/AC$4</f>
        <v>0.35506134969325154</v>
      </c>
    </row>
    <row r="20" spans="1:30" s="1" customFormat="1" ht="45" customHeight="1" thickBot="1">
      <c r="A20" s="1">
        <v>16</v>
      </c>
      <c r="B20" s="204" t="s">
        <v>63</v>
      </c>
      <c r="C20" s="192"/>
      <c r="D20" s="192"/>
      <c r="E20" s="192"/>
      <c r="F20" s="134" t="s">
        <v>175</v>
      </c>
      <c r="G20" s="114">
        <v>5</v>
      </c>
      <c r="H20" s="118">
        <f>G20/G$4</f>
        <v>0.5</v>
      </c>
      <c r="I20" s="113">
        <v>3</v>
      </c>
      <c r="J20" s="97">
        <f>I20/I$4</f>
        <v>0.6</v>
      </c>
      <c r="K20" s="114">
        <v>2</v>
      </c>
      <c r="L20" s="97">
        <f>K20/K$4</f>
        <v>0.25</v>
      </c>
      <c r="M20" s="114">
        <v>3</v>
      </c>
      <c r="N20" s="97">
        <f>M20/M$4</f>
        <v>0.6</v>
      </c>
      <c r="O20" s="114">
        <v>31</v>
      </c>
      <c r="P20" s="97">
        <f>O20/O$4</f>
        <v>0.47692307692307695</v>
      </c>
      <c r="Q20" s="114">
        <v>22</v>
      </c>
      <c r="R20" s="97">
        <f>Q20/Q$4</f>
        <v>0.5641025641025641</v>
      </c>
      <c r="S20" s="114">
        <v>151</v>
      </c>
      <c r="T20" s="97">
        <f>S20/S$4</f>
        <v>0.583011583011583</v>
      </c>
      <c r="U20" s="114">
        <v>87</v>
      </c>
      <c r="V20" s="97">
        <f>U20/U$4</f>
        <v>0.5958904109589042</v>
      </c>
      <c r="W20" s="114">
        <v>7</v>
      </c>
      <c r="X20" s="97">
        <f>W20/W$4</f>
        <v>0.5384615384615384</v>
      </c>
      <c r="Y20" s="114">
        <f t="shared" si="0"/>
        <v>308</v>
      </c>
      <c r="Z20" s="97">
        <f>Y20/Y$4</f>
        <v>0.5651376146788991</v>
      </c>
      <c r="AA20" s="114">
        <v>96</v>
      </c>
      <c r="AB20" s="97">
        <f>AA20/AA$4</f>
        <v>0.12648221343873517</v>
      </c>
      <c r="AC20" s="114">
        <f t="shared" si="1"/>
        <v>404</v>
      </c>
      <c r="AD20" s="97">
        <f>AC20/AC$4</f>
        <v>0.3098159509202454</v>
      </c>
    </row>
    <row r="21" ht="24" customHeight="1">
      <c r="B21" s="31" t="s">
        <v>205</v>
      </c>
    </row>
  </sheetData>
  <sheetProtection/>
  <mergeCells count="26">
    <mergeCell ref="AC2:AD3"/>
    <mergeCell ref="G2:H3"/>
    <mergeCell ref="I3:J3"/>
    <mergeCell ref="K2:L3"/>
    <mergeCell ref="AA2:AB3"/>
    <mergeCell ref="Y2:Z3"/>
    <mergeCell ref="W2:X3"/>
    <mergeCell ref="U2:V3"/>
    <mergeCell ref="S2:T3"/>
    <mergeCell ref="C14:E14"/>
    <mergeCell ref="D15:E15"/>
    <mergeCell ref="B19:E19"/>
    <mergeCell ref="B20:E20"/>
    <mergeCell ref="D16:E16"/>
    <mergeCell ref="D17:E17"/>
    <mergeCell ref="D18:E18"/>
    <mergeCell ref="C9:E9"/>
    <mergeCell ref="D10:E10"/>
    <mergeCell ref="D11:E11"/>
    <mergeCell ref="D12:E12"/>
    <mergeCell ref="B13:E13"/>
    <mergeCell ref="Q2:R3"/>
    <mergeCell ref="O2:P3"/>
    <mergeCell ref="B8:E8"/>
    <mergeCell ref="M2:N3"/>
    <mergeCell ref="B2:F3"/>
  </mergeCells>
  <printOptions horizontalCentered="1"/>
  <pageMargins left="0.31496062992125984" right="0.31496062992125984" top="0.5511811023622047" bottom="0.5511811023622047" header="0.31496062992125984" footer="0.31496062992125984"/>
  <pageSetup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dimension ref="A1:AD36"/>
  <sheetViews>
    <sheetView zoomScale="60" zoomScaleNormal="60" zoomScalePageLayoutView="0" workbookViewId="0" topLeftCell="A1">
      <pane xSplit="6" ySplit="7" topLeftCell="G8" activePane="bottomRight" state="frozen"/>
      <selection pane="topLeft" activeCell="C10" sqref="C10:E10"/>
      <selection pane="topRight" activeCell="C10" sqref="C10:E10"/>
      <selection pane="bottomLeft" activeCell="C10" sqref="C10:E10"/>
      <selection pane="bottomRight" activeCell="A1" sqref="A1"/>
    </sheetView>
  </sheetViews>
  <sheetFormatPr defaultColWidth="9.00390625" defaultRowHeight="13.5"/>
  <cols>
    <col min="1" max="1" width="4.125" style="0" customWidth="1"/>
    <col min="2" max="3" width="5.625" style="31" customWidth="1"/>
    <col min="4" max="4" width="19.125" style="31" customWidth="1"/>
    <col min="5" max="5" width="18.125" style="32" customWidth="1"/>
    <col min="6" max="6" width="9.50390625" style="37" customWidth="1"/>
    <col min="7" max="7" width="10.625" style="9" customWidth="1"/>
    <col min="8" max="8" width="8.50390625" style="62" customWidth="1"/>
    <col min="9" max="9" width="10.625" style="0" customWidth="1"/>
    <col min="10" max="10" width="8.50390625" style="80" customWidth="1"/>
    <col min="11" max="11" width="10.625" style="9" customWidth="1"/>
    <col min="12" max="12" width="8.50390625" style="40" customWidth="1"/>
    <col min="13" max="13" width="10.625" style="9" customWidth="1"/>
    <col min="14" max="14" width="8.50390625" style="40" customWidth="1"/>
    <col min="15" max="15" width="10.625" style="9" customWidth="1"/>
    <col min="16" max="16" width="8.50390625" style="40" customWidth="1"/>
    <col min="17" max="17" width="10.625" style="9" customWidth="1"/>
    <col min="18" max="18" width="8.50390625" style="40" customWidth="1"/>
    <col min="19" max="19" width="10.625" style="9" customWidth="1"/>
    <col min="20" max="20" width="8.50390625" style="40" customWidth="1"/>
    <col min="21" max="21" width="10.625" style="9" customWidth="1"/>
    <col min="22" max="22" width="8.50390625" style="40" customWidth="1"/>
    <col min="23" max="23" width="10.625" style="9" customWidth="1"/>
    <col min="24" max="24" width="8.50390625" style="40" customWidth="1"/>
    <col min="25" max="25" width="10.625" style="9" customWidth="1"/>
    <col min="26" max="26" width="8.50390625" style="40" customWidth="1"/>
    <col min="27" max="27" width="10.625" style="9" customWidth="1"/>
    <col min="28" max="28" width="8.50390625" style="40" customWidth="1"/>
    <col min="29" max="29" width="10.625" style="9" customWidth="1"/>
    <col min="30" max="30" width="8.50390625" style="40" customWidth="1"/>
  </cols>
  <sheetData>
    <row r="1" ht="28.5" customHeight="1" thickBot="1">
      <c r="A1" s="41" t="s">
        <v>142</v>
      </c>
    </row>
    <row r="2" spans="2:30" s="42" customFormat="1" ht="21.75" customHeight="1">
      <c r="B2" s="198" t="s">
        <v>103</v>
      </c>
      <c r="C2" s="199"/>
      <c r="D2" s="199"/>
      <c r="E2" s="199"/>
      <c r="F2" s="200"/>
      <c r="G2" s="181" t="s">
        <v>88</v>
      </c>
      <c r="H2" s="193"/>
      <c r="I2" s="7"/>
      <c r="J2" s="38"/>
      <c r="K2" s="181" t="s">
        <v>93</v>
      </c>
      <c r="L2" s="182"/>
      <c r="M2" s="181" t="s">
        <v>94</v>
      </c>
      <c r="N2" s="182"/>
      <c r="O2" s="181" t="s">
        <v>95</v>
      </c>
      <c r="P2" s="182"/>
      <c r="Q2" s="181" t="s">
        <v>96</v>
      </c>
      <c r="R2" s="182"/>
      <c r="S2" s="181" t="s">
        <v>97</v>
      </c>
      <c r="T2" s="182"/>
      <c r="U2" s="181" t="s">
        <v>98</v>
      </c>
      <c r="V2" s="182"/>
      <c r="W2" s="181" t="s">
        <v>99</v>
      </c>
      <c r="X2" s="182"/>
      <c r="Y2" s="181" t="s">
        <v>100</v>
      </c>
      <c r="Z2" s="182"/>
      <c r="AA2" s="181" t="s">
        <v>101</v>
      </c>
      <c r="AB2" s="182"/>
      <c r="AC2" s="181" t="s">
        <v>102</v>
      </c>
      <c r="AD2" s="182"/>
    </row>
    <row r="3" spans="2:30" s="42" customFormat="1" ht="24" customHeight="1" thickBot="1">
      <c r="B3" s="201"/>
      <c r="C3" s="202"/>
      <c r="D3" s="202"/>
      <c r="E3" s="202"/>
      <c r="F3" s="203"/>
      <c r="G3" s="183"/>
      <c r="H3" s="194"/>
      <c r="I3" s="205" t="s">
        <v>89</v>
      </c>
      <c r="J3" s="206"/>
      <c r="K3" s="183"/>
      <c r="L3" s="184"/>
      <c r="M3" s="183"/>
      <c r="N3" s="184"/>
      <c r="O3" s="183"/>
      <c r="P3" s="184"/>
      <c r="Q3" s="183"/>
      <c r="R3" s="184"/>
      <c r="S3" s="183"/>
      <c r="T3" s="184"/>
      <c r="U3" s="183"/>
      <c r="V3" s="184"/>
      <c r="W3" s="183"/>
      <c r="X3" s="184"/>
      <c r="Y3" s="183"/>
      <c r="Z3" s="184"/>
      <c r="AA3" s="183"/>
      <c r="AB3" s="184"/>
      <c r="AC3" s="183"/>
      <c r="AD3" s="184"/>
    </row>
    <row r="4" spans="1:30" s="1" customFormat="1" ht="30" customHeight="1" thickBot="1">
      <c r="A4" s="1">
        <v>1</v>
      </c>
      <c r="B4" s="10" t="s">
        <v>87</v>
      </c>
      <c r="C4" s="11"/>
      <c r="D4" s="11"/>
      <c r="E4" s="11"/>
      <c r="F4" s="34"/>
      <c r="G4" s="12">
        <v>10</v>
      </c>
      <c r="H4" s="63"/>
      <c r="I4" s="13">
        <v>5</v>
      </c>
      <c r="J4" s="39"/>
      <c r="K4" s="12">
        <v>8</v>
      </c>
      <c r="L4" s="39"/>
      <c r="M4" s="12">
        <v>5</v>
      </c>
      <c r="N4" s="39"/>
      <c r="O4" s="12">
        <v>65</v>
      </c>
      <c r="P4" s="39"/>
      <c r="Q4" s="12">
        <v>39</v>
      </c>
      <c r="R4" s="39"/>
      <c r="S4" s="12">
        <v>259</v>
      </c>
      <c r="T4" s="39"/>
      <c r="U4" s="12">
        <v>146</v>
      </c>
      <c r="V4" s="39"/>
      <c r="W4" s="12">
        <v>13</v>
      </c>
      <c r="X4" s="39"/>
      <c r="Y4" s="12">
        <f>SUM(G4,K4,M4,O4,Q4,S4,U4,W4)</f>
        <v>545</v>
      </c>
      <c r="Z4" s="39"/>
      <c r="AA4" s="12">
        <v>759</v>
      </c>
      <c r="AB4" s="39"/>
      <c r="AC4" s="12">
        <f>SUM(Y4,AA4)</f>
        <v>1304</v>
      </c>
      <c r="AD4" s="39"/>
    </row>
    <row r="5" spans="1:30" s="1" customFormat="1" ht="30" customHeight="1">
      <c r="A5" s="1">
        <v>2</v>
      </c>
      <c r="B5" s="20" t="s">
        <v>5</v>
      </c>
      <c r="C5" s="21"/>
      <c r="D5" s="22"/>
      <c r="E5" s="22"/>
      <c r="F5" s="33"/>
      <c r="G5" s="14">
        <v>59823</v>
      </c>
      <c r="H5" s="43"/>
      <c r="I5" s="15">
        <v>36234</v>
      </c>
      <c r="J5" s="45"/>
      <c r="K5" s="14">
        <v>47</v>
      </c>
      <c r="L5" s="16"/>
      <c r="M5" s="14">
        <v>267</v>
      </c>
      <c r="N5" s="16"/>
      <c r="O5" s="14">
        <v>18664</v>
      </c>
      <c r="P5" s="16"/>
      <c r="Q5" s="14">
        <v>5253</v>
      </c>
      <c r="R5" s="16"/>
      <c r="S5" s="14">
        <v>10440</v>
      </c>
      <c r="T5" s="16"/>
      <c r="U5" s="14">
        <v>1920</v>
      </c>
      <c r="V5" s="16"/>
      <c r="W5" s="14">
        <v>1124</v>
      </c>
      <c r="X5" s="16"/>
      <c r="Y5" s="14">
        <f aca="true" t="shared" si="0" ref="Y5:Y35">SUM(G5,K5,M5,O5,Q5,S5,U5,W5)</f>
        <v>97538</v>
      </c>
      <c r="Z5" s="16"/>
      <c r="AA5" s="14">
        <v>8767</v>
      </c>
      <c r="AB5" s="16"/>
      <c r="AC5" s="14">
        <f aca="true" t="shared" si="1" ref="AC5:AC35">SUM(Y5,AA5)</f>
        <v>106305</v>
      </c>
      <c r="AD5" s="16"/>
    </row>
    <row r="6" spans="1:30" s="1" customFormat="1" ht="30" customHeight="1" thickBot="1">
      <c r="A6" s="1">
        <v>3</v>
      </c>
      <c r="B6" s="23" t="s">
        <v>0</v>
      </c>
      <c r="C6" s="24"/>
      <c r="D6" s="24"/>
      <c r="E6" s="24"/>
      <c r="F6" s="35"/>
      <c r="G6" s="17">
        <v>82347</v>
      </c>
      <c r="H6" s="64"/>
      <c r="I6" s="18">
        <v>50959</v>
      </c>
      <c r="J6" s="81"/>
      <c r="K6" s="17">
        <v>13476</v>
      </c>
      <c r="L6" s="19"/>
      <c r="M6" s="17">
        <v>406</v>
      </c>
      <c r="N6" s="19"/>
      <c r="O6" s="17">
        <v>37402</v>
      </c>
      <c r="P6" s="19"/>
      <c r="Q6" s="17">
        <v>9780</v>
      </c>
      <c r="R6" s="19"/>
      <c r="S6" s="17">
        <v>19333</v>
      </c>
      <c r="T6" s="19"/>
      <c r="U6" s="17">
        <v>2287</v>
      </c>
      <c r="V6" s="19"/>
      <c r="W6" s="17">
        <v>1710</v>
      </c>
      <c r="X6" s="19"/>
      <c r="Y6" s="17">
        <f t="shared" si="0"/>
        <v>166741</v>
      </c>
      <c r="Z6" s="19"/>
      <c r="AA6" s="17">
        <v>12313</v>
      </c>
      <c r="AB6" s="19"/>
      <c r="AC6" s="17">
        <f t="shared" si="1"/>
        <v>179054</v>
      </c>
      <c r="AD6" s="19"/>
    </row>
    <row r="7" spans="2:30" s="6" customFormat="1" ht="9.75" customHeight="1" thickBot="1">
      <c r="B7" s="157"/>
      <c r="C7" s="157"/>
      <c r="D7" s="157"/>
      <c r="E7" s="157"/>
      <c r="F7" s="158"/>
      <c r="G7" s="159"/>
      <c r="H7" s="161"/>
      <c r="I7" s="159"/>
      <c r="J7" s="162"/>
      <c r="K7" s="159"/>
      <c r="L7" s="159"/>
      <c r="M7" s="159"/>
      <c r="N7" s="159"/>
      <c r="O7" s="159"/>
      <c r="P7" s="159"/>
      <c r="Q7" s="159"/>
      <c r="R7" s="159"/>
      <c r="S7" s="159"/>
      <c r="T7" s="159"/>
      <c r="U7" s="159"/>
      <c r="V7" s="159"/>
      <c r="W7" s="159"/>
      <c r="X7" s="159"/>
      <c r="Y7" s="159"/>
      <c r="Z7" s="159"/>
      <c r="AA7" s="159"/>
      <c r="AB7" s="159"/>
      <c r="AC7" s="159"/>
      <c r="AD7" s="159"/>
    </row>
    <row r="8" spans="1:30" s="1" customFormat="1" ht="30" customHeight="1">
      <c r="A8" s="1">
        <v>4</v>
      </c>
      <c r="B8" s="175" t="s">
        <v>33</v>
      </c>
      <c r="C8" s="176"/>
      <c r="D8" s="176"/>
      <c r="E8" s="176"/>
      <c r="F8" s="132" t="s">
        <v>140</v>
      </c>
      <c r="G8" s="82">
        <v>10</v>
      </c>
      <c r="H8" s="115">
        <f>G8/G4</f>
        <v>1</v>
      </c>
      <c r="I8" s="106">
        <v>5</v>
      </c>
      <c r="J8" s="83">
        <f>I8/I4</f>
        <v>1</v>
      </c>
      <c r="K8" s="82">
        <v>2</v>
      </c>
      <c r="L8" s="83">
        <f>K8/K4</f>
        <v>0.25</v>
      </c>
      <c r="M8" s="82">
        <v>5</v>
      </c>
      <c r="N8" s="83">
        <f>M8/M4</f>
        <v>1</v>
      </c>
      <c r="O8" s="82">
        <v>65</v>
      </c>
      <c r="P8" s="83">
        <f>O8/O4</f>
        <v>1</v>
      </c>
      <c r="Q8" s="82">
        <v>38</v>
      </c>
      <c r="R8" s="83">
        <f>Q8/Q4</f>
        <v>0.9743589743589743</v>
      </c>
      <c r="S8" s="82">
        <v>248</v>
      </c>
      <c r="T8" s="83">
        <f>S8/S4</f>
        <v>0.9575289575289575</v>
      </c>
      <c r="U8" s="82">
        <v>136</v>
      </c>
      <c r="V8" s="83">
        <f>U8/U4</f>
        <v>0.9315068493150684</v>
      </c>
      <c r="W8" s="82">
        <v>13</v>
      </c>
      <c r="X8" s="83">
        <f>W8/W4</f>
        <v>1</v>
      </c>
      <c r="Y8" s="82">
        <f t="shared" si="0"/>
        <v>517</v>
      </c>
      <c r="Z8" s="83">
        <f>Y8/Y4</f>
        <v>0.9486238532110092</v>
      </c>
      <c r="AA8" s="82">
        <v>758</v>
      </c>
      <c r="AB8" s="83">
        <f>AA8/AA4</f>
        <v>0.9986824769433466</v>
      </c>
      <c r="AC8" s="82">
        <f t="shared" si="1"/>
        <v>1275</v>
      </c>
      <c r="AD8" s="83">
        <f>AC8/AC4</f>
        <v>0.977760736196319</v>
      </c>
    </row>
    <row r="9" spans="1:30" s="1" customFormat="1" ht="30" customHeight="1">
      <c r="A9" s="1">
        <v>5</v>
      </c>
      <c r="B9" s="25"/>
      <c r="C9" s="195" t="s">
        <v>145</v>
      </c>
      <c r="D9" s="196"/>
      <c r="E9" s="196"/>
      <c r="F9" s="47"/>
      <c r="G9" s="84"/>
      <c r="H9" s="116"/>
      <c r="I9" s="107"/>
      <c r="J9" s="85"/>
      <c r="K9" s="84"/>
      <c r="L9" s="85"/>
      <c r="M9" s="84"/>
      <c r="N9" s="85"/>
      <c r="O9" s="84"/>
      <c r="P9" s="85"/>
      <c r="Q9" s="84"/>
      <c r="R9" s="85"/>
      <c r="S9" s="84"/>
      <c r="T9" s="85"/>
      <c r="U9" s="84"/>
      <c r="V9" s="85"/>
      <c r="W9" s="84"/>
      <c r="X9" s="85"/>
      <c r="Y9" s="84"/>
      <c r="Z9" s="85"/>
      <c r="AA9" s="84"/>
      <c r="AB9" s="85"/>
      <c r="AC9" s="84"/>
      <c r="AD9" s="85"/>
    </row>
    <row r="10" spans="1:30" s="1" customFormat="1" ht="30" customHeight="1">
      <c r="A10" s="1">
        <v>6</v>
      </c>
      <c r="B10" s="48"/>
      <c r="C10" s="28"/>
      <c r="D10" s="170" t="s">
        <v>34</v>
      </c>
      <c r="E10" s="165"/>
      <c r="F10" s="135" t="s">
        <v>106</v>
      </c>
      <c r="G10" s="84">
        <v>10</v>
      </c>
      <c r="H10" s="116">
        <f>IF(G$8=0,"－",G10/G$8)</f>
        <v>1</v>
      </c>
      <c r="I10" s="107">
        <v>5</v>
      </c>
      <c r="J10" s="85">
        <f>IF(I$8=0,"－",I10/I$8)</f>
        <v>1</v>
      </c>
      <c r="K10" s="84">
        <v>2</v>
      </c>
      <c r="L10" s="85">
        <f>IF(K$8=0,"－",K10/K$8)</f>
        <v>1</v>
      </c>
      <c r="M10" s="84">
        <v>5</v>
      </c>
      <c r="N10" s="85">
        <f>IF(M$8=0,"－",M10/M$8)</f>
        <v>1</v>
      </c>
      <c r="O10" s="84">
        <v>65</v>
      </c>
      <c r="P10" s="85">
        <f>IF(O$8=0,"－",O10/O$8)</f>
        <v>1</v>
      </c>
      <c r="Q10" s="84">
        <v>36</v>
      </c>
      <c r="R10" s="85">
        <f>IF(Q$8=0,"－",Q10/Q$8)</f>
        <v>0.9473684210526315</v>
      </c>
      <c r="S10" s="84">
        <v>240</v>
      </c>
      <c r="T10" s="85">
        <f>IF(S$8=0,"－",S10/S$8)</f>
        <v>0.967741935483871</v>
      </c>
      <c r="U10" s="84">
        <v>123</v>
      </c>
      <c r="V10" s="85">
        <f>IF(U$8=0,"－",U10/U$8)</f>
        <v>0.9044117647058824</v>
      </c>
      <c r="W10" s="84">
        <v>13</v>
      </c>
      <c r="X10" s="85">
        <f>IF(W$8=0,"－",W10/W$8)</f>
        <v>1</v>
      </c>
      <c r="Y10" s="84">
        <f t="shared" si="0"/>
        <v>494</v>
      </c>
      <c r="Z10" s="85">
        <f>IF(Y$8=0,"－",Y10/Y$8)</f>
        <v>0.9555125725338491</v>
      </c>
      <c r="AA10" s="84">
        <v>704</v>
      </c>
      <c r="AB10" s="85">
        <f>IF(AA$8=0,"－",AA10/AA$8)</f>
        <v>0.9287598944591029</v>
      </c>
      <c r="AC10" s="84">
        <f t="shared" si="1"/>
        <v>1198</v>
      </c>
      <c r="AD10" s="85">
        <f>IF(AC$8=0,"－",AC10/AC$8)</f>
        <v>0.9396078431372549</v>
      </c>
    </row>
    <row r="11" spans="1:30" s="1" customFormat="1" ht="30" customHeight="1">
      <c r="A11" s="1">
        <v>7</v>
      </c>
      <c r="B11" s="48"/>
      <c r="C11" s="28"/>
      <c r="D11" s="170" t="s">
        <v>35</v>
      </c>
      <c r="E11" s="165"/>
      <c r="F11" s="135" t="s">
        <v>107</v>
      </c>
      <c r="G11" s="84">
        <v>8</v>
      </c>
      <c r="H11" s="116">
        <f aca="true" t="shared" si="2" ref="H11:J13">IF(G$8=0,"－",G11/G$8)</f>
        <v>0.8</v>
      </c>
      <c r="I11" s="107">
        <v>5</v>
      </c>
      <c r="J11" s="85">
        <f t="shared" si="2"/>
        <v>1</v>
      </c>
      <c r="K11" s="84">
        <v>1</v>
      </c>
      <c r="L11" s="85">
        <f>IF(K$8=0,"－",K11/K$8)</f>
        <v>0.5</v>
      </c>
      <c r="M11" s="84">
        <v>4</v>
      </c>
      <c r="N11" s="85">
        <f>IF(M$8=0,"－",M11/M$8)</f>
        <v>0.8</v>
      </c>
      <c r="O11" s="84">
        <v>64</v>
      </c>
      <c r="P11" s="85">
        <f>IF(O$8=0,"－",O11/O$8)</f>
        <v>0.9846153846153847</v>
      </c>
      <c r="Q11" s="84">
        <v>34</v>
      </c>
      <c r="R11" s="85">
        <f>IF(Q$8=0,"－",Q11/Q$8)</f>
        <v>0.8947368421052632</v>
      </c>
      <c r="S11" s="84">
        <v>208</v>
      </c>
      <c r="T11" s="85">
        <f>IF(S$8=0,"－",S11/S$8)</f>
        <v>0.8387096774193549</v>
      </c>
      <c r="U11" s="84">
        <v>118</v>
      </c>
      <c r="V11" s="85">
        <f>IF(U$8=0,"－",U11/U$8)</f>
        <v>0.8676470588235294</v>
      </c>
      <c r="W11" s="84">
        <v>10</v>
      </c>
      <c r="X11" s="85">
        <f>IF(W$8=0,"－",W11/W$8)</f>
        <v>0.7692307692307693</v>
      </c>
      <c r="Y11" s="84">
        <f t="shared" si="0"/>
        <v>447</v>
      </c>
      <c r="Z11" s="85">
        <f>IF(Y$8=0,"－",Y11/Y$8)</f>
        <v>0.8646034816247582</v>
      </c>
      <c r="AA11" s="84">
        <v>728</v>
      </c>
      <c r="AB11" s="85">
        <f>IF(AA$8=0,"－",AA11/AA$8)</f>
        <v>0.9604221635883905</v>
      </c>
      <c r="AC11" s="84">
        <f t="shared" si="1"/>
        <v>1175</v>
      </c>
      <c r="AD11" s="85">
        <f>IF(AC$8=0,"－",AC11/AC$8)</f>
        <v>0.9215686274509803</v>
      </c>
    </row>
    <row r="12" spans="1:30" s="1" customFormat="1" ht="30" customHeight="1">
      <c r="A12" s="1">
        <v>8</v>
      </c>
      <c r="B12" s="48"/>
      <c r="C12" s="28"/>
      <c r="D12" s="170" t="s">
        <v>36</v>
      </c>
      <c r="E12" s="165"/>
      <c r="F12" s="135" t="s">
        <v>147</v>
      </c>
      <c r="G12" s="86">
        <v>1</v>
      </c>
      <c r="H12" s="116">
        <f t="shared" si="2"/>
        <v>0.1</v>
      </c>
      <c r="I12" s="108">
        <v>0</v>
      </c>
      <c r="J12" s="87">
        <f t="shared" si="2"/>
        <v>0</v>
      </c>
      <c r="K12" s="86">
        <v>0</v>
      </c>
      <c r="L12" s="87">
        <f>IF(K$8=0,"－",K12/K$8)</f>
        <v>0</v>
      </c>
      <c r="M12" s="86">
        <v>0</v>
      </c>
      <c r="N12" s="87">
        <f>IF(M$8=0,"－",M12/M$8)</f>
        <v>0</v>
      </c>
      <c r="O12" s="86">
        <v>3</v>
      </c>
      <c r="P12" s="87">
        <f>IF(O$8=0,"－",O12/O$8)</f>
        <v>0.046153846153846156</v>
      </c>
      <c r="Q12" s="86">
        <v>0</v>
      </c>
      <c r="R12" s="87">
        <f>IF(Q$8=0,"－",Q12/Q$8)</f>
        <v>0</v>
      </c>
      <c r="S12" s="86">
        <v>1</v>
      </c>
      <c r="T12" s="87">
        <f>IF(S$8=0,"－",S12/S$8)</f>
        <v>0.004032258064516129</v>
      </c>
      <c r="U12" s="86">
        <v>0</v>
      </c>
      <c r="V12" s="87">
        <f>IF(U$8=0,"－",U12/U$8)</f>
        <v>0</v>
      </c>
      <c r="W12" s="86">
        <v>0</v>
      </c>
      <c r="X12" s="87">
        <f>IF(W$8=0,"－",W12/W$8)</f>
        <v>0</v>
      </c>
      <c r="Y12" s="86">
        <f t="shared" si="0"/>
        <v>5</v>
      </c>
      <c r="Z12" s="87">
        <f>IF(Y$8=0,"－",Y12/Y$8)</f>
        <v>0.009671179883945842</v>
      </c>
      <c r="AA12" s="86">
        <v>1</v>
      </c>
      <c r="AB12" s="87">
        <f>IF(AA$8=0,"－",AA12/AA$8)</f>
        <v>0.0013192612137203166</v>
      </c>
      <c r="AC12" s="86">
        <f t="shared" si="1"/>
        <v>6</v>
      </c>
      <c r="AD12" s="87">
        <f>IF(AC$8=0,"－",AC12/AC$8)</f>
        <v>0.004705882352941176</v>
      </c>
    </row>
    <row r="13" spans="1:30" s="1" customFormat="1" ht="30" customHeight="1">
      <c r="A13" s="1">
        <v>9</v>
      </c>
      <c r="B13" s="49"/>
      <c r="C13" s="50"/>
      <c r="D13" s="170" t="s">
        <v>37</v>
      </c>
      <c r="E13" s="165"/>
      <c r="F13" s="135" t="s">
        <v>148</v>
      </c>
      <c r="G13" s="84">
        <v>4</v>
      </c>
      <c r="H13" s="116">
        <f t="shared" si="2"/>
        <v>0.4</v>
      </c>
      <c r="I13" s="107">
        <v>3</v>
      </c>
      <c r="J13" s="85">
        <f t="shared" si="2"/>
        <v>0.6</v>
      </c>
      <c r="K13" s="84">
        <v>0</v>
      </c>
      <c r="L13" s="85">
        <f>IF(K$8=0,"－",K13/K$8)</f>
        <v>0</v>
      </c>
      <c r="M13" s="84">
        <v>1</v>
      </c>
      <c r="N13" s="85">
        <f>IF(M$8=0,"－",M13/M$8)</f>
        <v>0.2</v>
      </c>
      <c r="O13" s="84">
        <v>13</v>
      </c>
      <c r="P13" s="85">
        <f>IF(O$8=0,"－",O13/O$8)</f>
        <v>0.2</v>
      </c>
      <c r="Q13" s="84">
        <v>4</v>
      </c>
      <c r="R13" s="85">
        <f>IF(Q$8=0,"－",Q13/Q$8)</f>
        <v>0.10526315789473684</v>
      </c>
      <c r="S13" s="84">
        <v>39</v>
      </c>
      <c r="T13" s="85">
        <f>IF(S$8=0,"－",S13/S$8)</f>
        <v>0.15725806451612903</v>
      </c>
      <c r="U13" s="84">
        <v>9</v>
      </c>
      <c r="V13" s="85">
        <f>IF(U$8=0,"－",U13/U$8)</f>
        <v>0.0661764705882353</v>
      </c>
      <c r="W13" s="84">
        <v>1</v>
      </c>
      <c r="X13" s="85">
        <f>IF(W$8=0,"－",W13/W$8)</f>
        <v>0.07692307692307693</v>
      </c>
      <c r="Y13" s="86">
        <f t="shared" si="0"/>
        <v>71</v>
      </c>
      <c r="Z13" s="92">
        <f>IF(Y$8=0,"－",Y13/Y$8)</f>
        <v>0.13733075435203096</v>
      </c>
      <c r="AA13" s="120">
        <v>23</v>
      </c>
      <c r="AB13" s="92">
        <f>IF(AA$8=0,"－",AA13/AA$8)</f>
        <v>0.030343007915567283</v>
      </c>
      <c r="AC13" s="86">
        <f t="shared" si="1"/>
        <v>94</v>
      </c>
      <c r="AD13" s="85">
        <f>IF(AC$8=0,"－",AC13/AC$8)</f>
        <v>0.07372549019607844</v>
      </c>
    </row>
    <row r="14" spans="1:30" s="1" customFormat="1" ht="30" customHeight="1">
      <c r="A14" s="1">
        <v>10</v>
      </c>
      <c r="B14" s="172" t="s">
        <v>77</v>
      </c>
      <c r="C14" s="173"/>
      <c r="D14" s="173"/>
      <c r="E14" s="173"/>
      <c r="F14" s="136" t="s">
        <v>141</v>
      </c>
      <c r="G14" s="88">
        <v>6</v>
      </c>
      <c r="H14" s="117">
        <f>G14/G4</f>
        <v>0.6</v>
      </c>
      <c r="I14" s="109">
        <v>5</v>
      </c>
      <c r="J14" s="89">
        <f>I14/I4</f>
        <v>1</v>
      </c>
      <c r="K14" s="88">
        <v>2</v>
      </c>
      <c r="L14" s="89">
        <f>K14/K4</f>
        <v>0.25</v>
      </c>
      <c r="M14" s="88">
        <v>2</v>
      </c>
      <c r="N14" s="89">
        <f>M14/M4</f>
        <v>0.4</v>
      </c>
      <c r="O14" s="88">
        <v>3</v>
      </c>
      <c r="P14" s="89">
        <f>O14/O4</f>
        <v>0.046153846153846156</v>
      </c>
      <c r="Q14" s="88">
        <v>1</v>
      </c>
      <c r="R14" s="89">
        <f>Q14/Q4</f>
        <v>0.02564102564102564</v>
      </c>
      <c r="S14" s="88">
        <v>9</v>
      </c>
      <c r="T14" s="89">
        <f>S14/S4</f>
        <v>0.03474903474903475</v>
      </c>
      <c r="U14" s="88">
        <v>9</v>
      </c>
      <c r="V14" s="89">
        <f>U14/U4</f>
        <v>0.06164383561643835</v>
      </c>
      <c r="W14" s="88">
        <v>0</v>
      </c>
      <c r="X14" s="89">
        <f>W14/W4</f>
        <v>0</v>
      </c>
      <c r="Y14" s="84">
        <f t="shared" si="0"/>
        <v>32</v>
      </c>
      <c r="Z14" s="85">
        <f>Y14/Y4</f>
        <v>0.05871559633027523</v>
      </c>
      <c r="AA14" s="84">
        <v>12</v>
      </c>
      <c r="AB14" s="85">
        <f>AA14/AA4</f>
        <v>0.015810276679841896</v>
      </c>
      <c r="AC14" s="84">
        <f t="shared" si="1"/>
        <v>44</v>
      </c>
      <c r="AD14" s="89">
        <f>AC14/AC4</f>
        <v>0.03374233128834356</v>
      </c>
    </row>
    <row r="15" spans="1:30" s="1" customFormat="1" ht="30" customHeight="1">
      <c r="A15" s="1">
        <v>11</v>
      </c>
      <c r="B15" s="8"/>
      <c r="C15" s="195" t="s">
        <v>143</v>
      </c>
      <c r="D15" s="196"/>
      <c r="E15" s="196"/>
      <c r="F15" s="47"/>
      <c r="G15" s="88"/>
      <c r="H15" s="117"/>
      <c r="I15" s="109"/>
      <c r="J15" s="89"/>
      <c r="K15" s="88"/>
      <c r="L15" s="89"/>
      <c r="M15" s="88"/>
      <c r="N15" s="89"/>
      <c r="O15" s="88"/>
      <c r="P15" s="89"/>
      <c r="Q15" s="88"/>
      <c r="R15" s="89"/>
      <c r="S15" s="88"/>
      <c r="T15" s="89"/>
      <c r="U15" s="88"/>
      <c r="V15" s="89"/>
      <c r="W15" s="88"/>
      <c r="X15" s="89"/>
      <c r="Y15" s="88"/>
      <c r="Z15" s="89"/>
      <c r="AA15" s="88"/>
      <c r="AB15" s="89"/>
      <c r="AC15" s="88"/>
      <c r="AD15" s="89"/>
    </row>
    <row r="16" spans="1:30" s="1" customFormat="1" ht="30" customHeight="1">
      <c r="A16" s="1">
        <v>12</v>
      </c>
      <c r="B16" s="25"/>
      <c r="C16" s="28"/>
      <c r="D16" s="170" t="s">
        <v>64</v>
      </c>
      <c r="E16" s="165"/>
      <c r="F16" s="135" t="s">
        <v>149</v>
      </c>
      <c r="G16" s="88">
        <v>6</v>
      </c>
      <c r="H16" s="117">
        <f>IF(G$14=0,"－",G16/G$14)</f>
        <v>1</v>
      </c>
      <c r="I16" s="109">
        <v>5</v>
      </c>
      <c r="J16" s="89">
        <f>IF(I$14=0,"－",I16/I$14)</f>
        <v>1</v>
      </c>
      <c r="K16" s="88">
        <v>2</v>
      </c>
      <c r="L16" s="89">
        <f>IF(K$14=0,"－",K16/K$14)</f>
        <v>1</v>
      </c>
      <c r="M16" s="88">
        <v>2</v>
      </c>
      <c r="N16" s="89">
        <f>IF(M$14=0,"－",M16/M$14)</f>
        <v>1</v>
      </c>
      <c r="O16" s="88">
        <v>2</v>
      </c>
      <c r="P16" s="89">
        <f>IF(O$14=0,"－",O16/O$14)</f>
        <v>0.6666666666666666</v>
      </c>
      <c r="Q16" s="88">
        <v>1</v>
      </c>
      <c r="R16" s="89">
        <f>IF(Q$14=0,"－",Q16/Q$14)</f>
        <v>1</v>
      </c>
      <c r="S16" s="88">
        <v>9</v>
      </c>
      <c r="T16" s="89">
        <f>IF(S$14=0,"－",S16/S$14)</f>
        <v>1</v>
      </c>
      <c r="U16" s="88">
        <v>9</v>
      </c>
      <c r="V16" s="89">
        <f>IF(U$14=0,"－",U16/U$14)</f>
        <v>1</v>
      </c>
      <c r="W16" s="88">
        <v>0</v>
      </c>
      <c r="X16" s="89" t="str">
        <f>IF(W$14=0,"－",W16/W$14)</f>
        <v>－</v>
      </c>
      <c r="Y16" s="88">
        <f t="shared" si="0"/>
        <v>31</v>
      </c>
      <c r="Z16" s="89">
        <f>IF(Y$14=0,"－",Y16/Y$14)</f>
        <v>0.96875</v>
      </c>
      <c r="AA16" s="88">
        <v>11</v>
      </c>
      <c r="AB16" s="89">
        <f>IF(AA$14=0,"－",AA16/AA$14)</f>
        <v>0.9166666666666666</v>
      </c>
      <c r="AC16" s="88">
        <f t="shared" si="1"/>
        <v>42</v>
      </c>
      <c r="AD16" s="89">
        <f>IF(AC$14=0,"－",AC16/AC$14)</f>
        <v>0.9545454545454546</v>
      </c>
    </row>
    <row r="17" spans="1:30" s="1" customFormat="1" ht="30" customHeight="1">
      <c r="A17" s="1">
        <v>13</v>
      </c>
      <c r="B17" s="25"/>
      <c r="C17" s="28"/>
      <c r="D17" s="170" t="s">
        <v>65</v>
      </c>
      <c r="E17" s="165"/>
      <c r="F17" s="135" t="s">
        <v>150</v>
      </c>
      <c r="G17" s="88">
        <v>0</v>
      </c>
      <c r="H17" s="117">
        <f aca="true" t="shared" si="3" ref="H17:J19">IF(G$14=0,"－",G17/G$14)</f>
        <v>0</v>
      </c>
      <c r="I17" s="109">
        <v>0</v>
      </c>
      <c r="J17" s="89">
        <f t="shared" si="3"/>
        <v>0</v>
      </c>
      <c r="K17" s="88">
        <v>0</v>
      </c>
      <c r="L17" s="89">
        <f>IF(K$14=0,"－",K17/K$14)</f>
        <v>0</v>
      </c>
      <c r="M17" s="88">
        <v>0</v>
      </c>
      <c r="N17" s="89">
        <f>IF(M$14=0,"－",M17/M$14)</f>
        <v>0</v>
      </c>
      <c r="O17" s="88">
        <v>1</v>
      </c>
      <c r="P17" s="89">
        <f>IF(O$14=0,"－",O17/O$14)</f>
        <v>0.3333333333333333</v>
      </c>
      <c r="Q17" s="88">
        <v>0</v>
      </c>
      <c r="R17" s="89">
        <f>IF(Q$14=0,"－",Q17/Q$14)</f>
        <v>0</v>
      </c>
      <c r="S17" s="88">
        <v>1</v>
      </c>
      <c r="T17" s="89">
        <f>IF(S$14=0,"－",S17/S$14)</f>
        <v>0.1111111111111111</v>
      </c>
      <c r="U17" s="88">
        <v>3</v>
      </c>
      <c r="V17" s="89">
        <f>IF(U$14=0,"－",U17/U$14)</f>
        <v>0.3333333333333333</v>
      </c>
      <c r="W17" s="88">
        <v>0</v>
      </c>
      <c r="X17" s="89" t="str">
        <f>IF(W$14=0,"－",W17/W$14)</f>
        <v>－</v>
      </c>
      <c r="Y17" s="88">
        <f t="shared" si="0"/>
        <v>5</v>
      </c>
      <c r="Z17" s="89">
        <f>IF(Y$14=0,"－",Y17/Y$14)</f>
        <v>0.15625</v>
      </c>
      <c r="AA17" s="88">
        <v>2</v>
      </c>
      <c r="AB17" s="89">
        <f>IF(AA$14=0,"－",AA17/AA$14)</f>
        <v>0.16666666666666666</v>
      </c>
      <c r="AC17" s="88">
        <f t="shared" si="1"/>
        <v>7</v>
      </c>
      <c r="AD17" s="89">
        <f>IF(AC$14=0,"－",AC17/AC$14)</f>
        <v>0.1590909090909091</v>
      </c>
    </row>
    <row r="18" spans="1:30" s="1" customFormat="1" ht="30" customHeight="1">
      <c r="A18" s="1">
        <v>14</v>
      </c>
      <c r="B18" s="25"/>
      <c r="C18" s="28"/>
      <c r="D18" s="170" t="s">
        <v>66</v>
      </c>
      <c r="E18" s="165"/>
      <c r="F18" s="138" t="s">
        <v>151</v>
      </c>
      <c r="G18" s="88">
        <v>0</v>
      </c>
      <c r="H18" s="117">
        <f t="shared" si="3"/>
        <v>0</v>
      </c>
      <c r="I18" s="109">
        <v>0</v>
      </c>
      <c r="J18" s="89">
        <f t="shared" si="3"/>
        <v>0</v>
      </c>
      <c r="K18" s="88">
        <v>0</v>
      </c>
      <c r="L18" s="89">
        <f>IF(K$14=0,"－",K18/K$14)</f>
        <v>0</v>
      </c>
      <c r="M18" s="88">
        <v>0</v>
      </c>
      <c r="N18" s="89">
        <f>IF(M$14=0,"－",M18/M$14)</f>
        <v>0</v>
      </c>
      <c r="O18" s="88">
        <v>0</v>
      </c>
      <c r="P18" s="89">
        <f>IF(O$14=0,"－",O18/O$14)</f>
        <v>0</v>
      </c>
      <c r="Q18" s="88">
        <v>0</v>
      </c>
      <c r="R18" s="89">
        <f>IF(Q$14=0,"－",Q18/Q$14)</f>
        <v>0</v>
      </c>
      <c r="S18" s="88">
        <v>1</v>
      </c>
      <c r="T18" s="89">
        <f>IF(S$14=0,"－",S18/S$14)</f>
        <v>0.1111111111111111</v>
      </c>
      <c r="U18" s="88">
        <v>3</v>
      </c>
      <c r="V18" s="89">
        <f>IF(U$14=0,"－",U18/U$14)</f>
        <v>0.3333333333333333</v>
      </c>
      <c r="W18" s="88">
        <v>0</v>
      </c>
      <c r="X18" s="89" t="str">
        <f>IF(W$14=0,"－",W18/W$14)</f>
        <v>－</v>
      </c>
      <c r="Y18" s="88">
        <f t="shared" si="0"/>
        <v>4</v>
      </c>
      <c r="Z18" s="89">
        <f>IF(Y$14=0,"－",Y18/Y$14)</f>
        <v>0.125</v>
      </c>
      <c r="AA18" s="88">
        <v>2</v>
      </c>
      <c r="AB18" s="89">
        <f>IF(AA$14=0,"－",AA18/AA$14)</f>
        <v>0.16666666666666666</v>
      </c>
      <c r="AC18" s="88">
        <f t="shared" si="1"/>
        <v>6</v>
      </c>
      <c r="AD18" s="89">
        <f>IF(AC$14=0,"－",AC18/AC$14)</f>
        <v>0.13636363636363635</v>
      </c>
    </row>
    <row r="19" spans="1:30" s="1" customFormat="1" ht="30" customHeight="1">
      <c r="A19" s="1">
        <v>15</v>
      </c>
      <c r="B19" s="27"/>
      <c r="C19" s="51"/>
      <c r="D19" s="170" t="s">
        <v>32</v>
      </c>
      <c r="E19" s="165"/>
      <c r="F19" s="135" t="s">
        <v>152</v>
      </c>
      <c r="G19" s="88">
        <v>1</v>
      </c>
      <c r="H19" s="117">
        <f t="shared" si="3"/>
        <v>0.16666666666666666</v>
      </c>
      <c r="I19" s="109">
        <v>1</v>
      </c>
      <c r="J19" s="89">
        <f t="shared" si="3"/>
        <v>0.2</v>
      </c>
      <c r="K19" s="88">
        <v>1</v>
      </c>
      <c r="L19" s="89">
        <f>IF(K$14=0,"－",K19/K$14)</f>
        <v>0.5</v>
      </c>
      <c r="M19" s="88">
        <v>0</v>
      </c>
      <c r="N19" s="89">
        <f>IF(M$14=0,"－",M19/M$14)</f>
        <v>0</v>
      </c>
      <c r="O19" s="88">
        <v>1</v>
      </c>
      <c r="P19" s="89">
        <f>IF(O$14=0,"－",O19/O$14)</f>
        <v>0.3333333333333333</v>
      </c>
      <c r="Q19" s="88">
        <v>0</v>
      </c>
      <c r="R19" s="89">
        <f>IF(Q$14=0,"－",Q19/Q$14)</f>
        <v>0</v>
      </c>
      <c r="S19" s="88">
        <v>1</v>
      </c>
      <c r="T19" s="89">
        <f>IF(S$14=0,"－",S19/S$14)</f>
        <v>0.1111111111111111</v>
      </c>
      <c r="U19" s="88">
        <v>1</v>
      </c>
      <c r="V19" s="89">
        <f>IF(U$14=0,"－",U19/U$14)</f>
        <v>0.1111111111111111</v>
      </c>
      <c r="W19" s="88">
        <v>0</v>
      </c>
      <c r="X19" s="89" t="str">
        <f>IF(W$14=0,"－",W19/W$14)</f>
        <v>－</v>
      </c>
      <c r="Y19" s="88">
        <f t="shared" si="0"/>
        <v>5</v>
      </c>
      <c r="Z19" s="89">
        <f>IF(Y$14=0,"－",Y19/Y$14)</f>
        <v>0.15625</v>
      </c>
      <c r="AA19" s="88">
        <v>0</v>
      </c>
      <c r="AB19" s="89">
        <f>IF(AA$14=0,"－",AA19/AA$14)</f>
        <v>0</v>
      </c>
      <c r="AC19" s="88">
        <f t="shared" si="1"/>
        <v>5</v>
      </c>
      <c r="AD19" s="89">
        <f>IF(AC$14=0,"－",AC19/AC$14)</f>
        <v>0.11363636363636363</v>
      </c>
    </row>
    <row r="20" spans="1:30" s="1" customFormat="1" ht="45" customHeight="1">
      <c r="A20" s="1">
        <v>16</v>
      </c>
      <c r="B20" s="27"/>
      <c r="C20" s="170" t="s">
        <v>67</v>
      </c>
      <c r="D20" s="165"/>
      <c r="E20" s="165"/>
      <c r="F20" s="135" t="s">
        <v>146</v>
      </c>
      <c r="G20" s="88">
        <v>1</v>
      </c>
      <c r="H20" s="117">
        <f>IF(G$14=0,"－",G20/G$14)</f>
        <v>0.16666666666666666</v>
      </c>
      <c r="I20" s="109">
        <v>1</v>
      </c>
      <c r="J20" s="89">
        <f>IF(I$14=0,"－",I20/I$14)</f>
        <v>0.2</v>
      </c>
      <c r="K20" s="88">
        <v>0</v>
      </c>
      <c r="L20" s="89">
        <f>IF(K$14=0,"－",K20/K$14)</f>
        <v>0</v>
      </c>
      <c r="M20" s="88">
        <v>0</v>
      </c>
      <c r="N20" s="89">
        <f>IF(M$14=0,"－",M20/M$14)</f>
        <v>0</v>
      </c>
      <c r="O20" s="88">
        <v>0</v>
      </c>
      <c r="P20" s="89">
        <f>IF(O$14=0,"－",O20/O$14)</f>
        <v>0</v>
      </c>
      <c r="Q20" s="88">
        <v>0</v>
      </c>
      <c r="R20" s="89">
        <f>IF(Q$14=0,"－",Q20/Q$14)</f>
        <v>0</v>
      </c>
      <c r="S20" s="88">
        <v>1</v>
      </c>
      <c r="T20" s="89">
        <f>IF(S$14=0,"－",S20/S$14)</f>
        <v>0.1111111111111111</v>
      </c>
      <c r="U20" s="88">
        <v>1</v>
      </c>
      <c r="V20" s="89">
        <f>IF(U$14=0,"－",U20/U$14)</f>
        <v>0.1111111111111111</v>
      </c>
      <c r="W20" s="88">
        <v>0</v>
      </c>
      <c r="X20" s="89" t="str">
        <f>IF(W$14=0,"－",W20/W$14)</f>
        <v>－</v>
      </c>
      <c r="Y20" s="88">
        <f t="shared" si="0"/>
        <v>3</v>
      </c>
      <c r="Z20" s="89">
        <f>IF(Y$14=0,"－",Y20/Y$14)</f>
        <v>0.09375</v>
      </c>
      <c r="AA20" s="88">
        <v>0</v>
      </c>
      <c r="AB20" s="89">
        <f>IF(AA$14=0,"－",AA20/AA$14)</f>
        <v>0</v>
      </c>
      <c r="AC20" s="88">
        <f t="shared" si="1"/>
        <v>3</v>
      </c>
      <c r="AD20" s="89">
        <f>IF(AC$14=0,"－",AC20/AC$14)</f>
        <v>0.06818181818181818</v>
      </c>
    </row>
    <row r="21" spans="1:30" s="1" customFormat="1" ht="45" customHeight="1">
      <c r="A21" s="1">
        <v>17</v>
      </c>
      <c r="B21" s="171" t="s">
        <v>78</v>
      </c>
      <c r="C21" s="165"/>
      <c r="D21" s="165"/>
      <c r="E21" s="165"/>
      <c r="F21" s="135" t="s">
        <v>153</v>
      </c>
      <c r="G21" s="88">
        <v>10</v>
      </c>
      <c r="H21" s="117">
        <f>G21/G4</f>
        <v>1</v>
      </c>
      <c r="I21" s="109">
        <v>5</v>
      </c>
      <c r="J21" s="89">
        <f>I21/I4</f>
        <v>1</v>
      </c>
      <c r="K21" s="88">
        <v>6</v>
      </c>
      <c r="L21" s="89">
        <f>K21/K4</f>
        <v>0.75</v>
      </c>
      <c r="M21" s="88">
        <v>5</v>
      </c>
      <c r="N21" s="89">
        <f>M21/M4</f>
        <v>1</v>
      </c>
      <c r="O21" s="88">
        <v>54</v>
      </c>
      <c r="P21" s="89">
        <f>O21/O4</f>
        <v>0.8307692307692308</v>
      </c>
      <c r="Q21" s="88">
        <v>25</v>
      </c>
      <c r="R21" s="89">
        <f>Q21/Q4</f>
        <v>0.6410256410256411</v>
      </c>
      <c r="S21" s="88">
        <v>176</v>
      </c>
      <c r="T21" s="89">
        <f>S21/S4</f>
        <v>0.6795366795366795</v>
      </c>
      <c r="U21" s="88">
        <v>86</v>
      </c>
      <c r="V21" s="89">
        <f>U21/U4</f>
        <v>0.589041095890411</v>
      </c>
      <c r="W21" s="88">
        <v>13</v>
      </c>
      <c r="X21" s="89">
        <f>W21/W4</f>
        <v>1</v>
      </c>
      <c r="Y21" s="88">
        <f t="shared" si="0"/>
        <v>375</v>
      </c>
      <c r="Z21" s="89">
        <f>Y21/Y4</f>
        <v>0.6880733944954128</v>
      </c>
      <c r="AA21" s="88">
        <v>350</v>
      </c>
      <c r="AB21" s="89">
        <f>AA21/AA4</f>
        <v>0.461133069828722</v>
      </c>
      <c r="AC21" s="88">
        <f t="shared" si="1"/>
        <v>725</v>
      </c>
      <c r="AD21" s="89">
        <f>AC21/AC4</f>
        <v>0.5559815950920245</v>
      </c>
    </row>
    <row r="22" spans="1:30" s="1" customFormat="1" ht="45" customHeight="1">
      <c r="A22" s="1">
        <v>18</v>
      </c>
      <c r="B22" s="208" t="s">
        <v>79</v>
      </c>
      <c r="C22" s="165"/>
      <c r="D22" s="165"/>
      <c r="E22" s="165"/>
      <c r="F22" s="135" t="s">
        <v>154</v>
      </c>
      <c r="G22" s="90">
        <v>7</v>
      </c>
      <c r="H22" s="116">
        <f>G22/G4</f>
        <v>0.7</v>
      </c>
      <c r="I22" s="107">
        <v>3</v>
      </c>
      <c r="J22" s="85">
        <f>I22/I4</f>
        <v>0.6</v>
      </c>
      <c r="K22" s="90">
        <v>5</v>
      </c>
      <c r="L22" s="85">
        <f>K22/K4</f>
        <v>0.625</v>
      </c>
      <c r="M22" s="90">
        <v>5</v>
      </c>
      <c r="N22" s="85">
        <f>M22/M4</f>
        <v>1</v>
      </c>
      <c r="O22" s="90">
        <v>14</v>
      </c>
      <c r="P22" s="85">
        <f>O22/O4</f>
        <v>0.2153846153846154</v>
      </c>
      <c r="Q22" s="90">
        <v>14</v>
      </c>
      <c r="R22" s="85">
        <f>Q22/Q4</f>
        <v>0.358974358974359</v>
      </c>
      <c r="S22" s="90">
        <v>59</v>
      </c>
      <c r="T22" s="85">
        <f>S22/S4</f>
        <v>0.2277992277992278</v>
      </c>
      <c r="U22" s="90">
        <v>36</v>
      </c>
      <c r="V22" s="85">
        <f>U22/U4</f>
        <v>0.2465753424657534</v>
      </c>
      <c r="W22" s="90">
        <v>5</v>
      </c>
      <c r="X22" s="85">
        <f>W22/W4</f>
        <v>0.38461538461538464</v>
      </c>
      <c r="Y22" s="90">
        <f t="shared" si="0"/>
        <v>145</v>
      </c>
      <c r="Z22" s="85">
        <f>Y22/Y4</f>
        <v>0.26605504587155965</v>
      </c>
      <c r="AA22" s="90">
        <v>134</v>
      </c>
      <c r="AB22" s="85">
        <f>AA22/AA4</f>
        <v>0.17654808959156784</v>
      </c>
      <c r="AC22" s="90">
        <f t="shared" si="1"/>
        <v>279</v>
      </c>
      <c r="AD22" s="85">
        <f>AC22/AC4</f>
        <v>0.21395705521472394</v>
      </c>
    </row>
    <row r="23" spans="1:30" s="1" customFormat="1" ht="30" customHeight="1">
      <c r="A23" s="1">
        <v>19</v>
      </c>
      <c r="B23" s="52"/>
      <c r="C23" s="195" t="s">
        <v>143</v>
      </c>
      <c r="D23" s="196"/>
      <c r="E23" s="196"/>
      <c r="F23" s="47"/>
      <c r="G23" s="90"/>
      <c r="H23" s="116"/>
      <c r="I23" s="107"/>
      <c r="J23" s="85"/>
      <c r="K23" s="90"/>
      <c r="L23" s="85"/>
      <c r="M23" s="90"/>
      <c r="N23" s="85"/>
      <c r="O23" s="90"/>
      <c r="P23" s="85"/>
      <c r="Q23" s="90"/>
      <c r="R23" s="85"/>
      <c r="S23" s="90"/>
      <c r="T23" s="85"/>
      <c r="U23" s="90"/>
      <c r="V23" s="85"/>
      <c r="W23" s="90"/>
      <c r="X23" s="85"/>
      <c r="Y23" s="90"/>
      <c r="Z23" s="85"/>
      <c r="AA23" s="90"/>
      <c r="AB23" s="85"/>
      <c r="AC23" s="90"/>
      <c r="AD23" s="85"/>
    </row>
    <row r="24" spans="1:30" s="1" customFormat="1" ht="30" customHeight="1">
      <c r="A24" s="1">
        <v>20</v>
      </c>
      <c r="B24" s="52"/>
      <c r="C24" s="53"/>
      <c r="D24" s="170" t="s">
        <v>68</v>
      </c>
      <c r="E24" s="165"/>
      <c r="F24" s="135" t="s">
        <v>155</v>
      </c>
      <c r="G24" s="90">
        <v>3</v>
      </c>
      <c r="H24" s="116">
        <f>IF(G$22=0,"－",G24/G$22)</f>
        <v>0.42857142857142855</v>
      </c>
      <c r="I24" s="107">
        <v>2</v>
      </c>
      <c r="J24" s="85">
        <f>IF(I$22=0,"－",I24/I$22)</f>
        <v>0.6666666666666666</v>
      </c>
      <c r="K24" s="90">
        <v>3</v>
      </c>
      <c r="L24" s="85">
        <f>IF(K$22=0,"－",K24/K$22)</f>
        <v>0.6</v>
      </c>
      <c r="M24" s="90">
        <v>4</v>
      </c>
      <c r="N24" s="85">
        <f>IF(M$22=0,"－",M24/M$22)</f>
        <v>0.8</v>
      </c>
      <c r="O24" s="90">
        <v>5</v>
      </c>
      <c r="P24" s="85">
        <f>IF(O$22=0,"－",O24/O$22)</f>
        <v>0.35714285714285715</v>
      </c>
      <c r="Q24" s="90">
        <v>8</v>
      </c>
      <c r="R24" s="85">
        <f>IF(Q$22=0,"－",Q24/Q$22)</f>
        <v>0.5714285714285714</v>
      </c>
      <c r="S24" s="90">
        <v>40</v>
      </c>
      <c r="T24" s="85">
        <f>IF(S$22=0,"－",S24/S$22)</f>
        <v>0.6779661016949152</v>
      </c>
      <c r="U24" s="90">
        <v>24</v>
      </c>
      <c r="V24" s="85">
        <f>IF(U$22=0,"－",U24/U$22)</f>
        <v>0.6666666666666666</v>
      </c>
      <c r="W24" s="90">
        <v>5</v>
      </c>
      <c r="X24" s="85">
        <f>IF(W$22=0,"－",W24/W$22)</f>
        <v>1</v>
      </c>
      <c r="Y24" s="90">
        <f t="shared" si="0"/>
        <v>92</v>
      </c>
      <c r="Z24" s="85">
        <f>IF(Y$22=0,"－",Y24/Y$22)</f>
        <v>0.6344827586206897</v>
      </c>
      <c r="AA24" s="90">
        <v>58</v>
      </c>
      <c r="AB24" s="85">
        <f>IF(AA$22=0,"－",AA24/AA$22)</f>
        <v>0.43283582089552236</v>
      </c>
      <c r="AC24" s="90">
        <f t="shared" si="1"/>
        <v>150</v>
      </c>
      <c r="AD24" s="85">
        <f>IF(AC$22=0,"－",AC24/AC$22)</f>
        <v>0.5376344086021505</v>
      </c>
    </row>
    <row r="25" spans="1:30" s="1" customFormat="1" ht="30" customHeight="1">
      <c r="A25" s="1">
        <v>21</v>
      </c>
      <c r="B25" s="52"/>
      <c r="C25" s="53"/>
      <c r="D25" s="170" t="s">
        <v>69</v>
      </c>
      <c r="E25" s="165"/>
      <c r="F25" s="135" t="s">
        <v>156</v>
      </c>
      <c r="G25" s="90">
        <v>1</v>
      </c>
      <c r="H25" s="116">
        <f aca="true" t="shared" si="4" ref="H25:J28">IF(G$22=0,"－",G25/G$22)</f>
        <v>0.14285714285714285</v>
      </c>
      <c r="I25" s="107">
        <v>1</v>
      </c>
      <c r="J25" s="85">
        <f t="shared" si="4"/>
        <v>0.3333333333333333</v>
      </c>
      <c r="K25" s="90">
        <v>2</v>
      </c>
      <c r="L25" s="85">
        <f>IF(K$22=0,"－",K25/K$22)</f>
        <v>0.4</v>
      </c>
      <c r="M25" s="90">
        <v>0</v>
      </c>
      <c r="N25" s="85">
        <f>IF(M$22=0,"－",M25/M$22)</f>
        <v>0</v>
      </c>
      <c r="O25" s="90">
        <v>0</v>
      </c>
      <c r="P25" s="85">
        <f>IF(O$22=0,"－",O25/O$22)</f>
        <v>0</v>
      </c>
      <c r="Q25" s="90">
        <v>0</v>
      </c>
      <c r="R25" s="85">
        <f>IF(Q$22=0,"－",Q25/Q$22)</f>
        <v>0</v>
      </c>
      <c r="S25" s="90">
        <v>1</v>
      </c>
      <c r="T25" s="85">
        <f>IF(S$22=0,"－",S25/S$22)</f>
        <v>0.01694915254237288</v>
      </c>
      <c r="U25" s="90">
        <v>1</v>
      </c>
      <c r="V25" s="85">
        <f>IF(U$22=0,"－",U25/U$22)</f>
        <v>0.027777777777777776</v>
      </c>
      <c r="W25" s="90">
        <v>0</v>
      </c>
      <c r="X25" s="85">
        <f>IF(W$22=0,"－",W25/W$22)</f>
        <v>0</v>
      </c>
      <c r="Y25" s="90">
        <f t="shared" si="0"/>
        <v>5</v>
      </c>
      <c r="Z25" s="85">
        <f>IF(Y$22=0,"－",Y25/Y$22)</f>
        <v>0.034482758620689655</v>
      </c>
      <c r="AA25" s="90">
        <v>0</v>
      </c>
      <c r="AB25" s="85">
        <f>IF(AA$22=0,"－",AA25/AA$22)</f>
        <v>0</v>
      </c>
      <c r="AC25" s="90">
        <f t="shared" si="1"/>
        <v>5</v>
      </c>
      <c r="AD25" s="85">
        <f>IF(AC$22=0,"－",AC25/AC$22)</f>
        <v>0.017921146953405017</v>
      </c>
    </row>
    <row r="26" spans="1:30" s="1" customFormat="1" ht="30" customHeight="1">
      <c r="A26" s="1">
        <v>22</v>
      </c>
      <c r="B26" s="54"/>
      <c r="C26" s="53"/>
      <c r="D26" s="170" t="s">
        <v>70</v>
      </c>
      <c r="E26" s="165"/>
      <c r="F26" s="135" t="s">
        <v>157</v>
      </c>
      <c r="G26" s="90">
        <v>3</v>
      </c>
      <c r="H26" s="116">
        <f t="shared" si="4"/>
        <v>0.42857142857142855</v>
      </c>
      <c r="I26" s="107">
        <v>1</v>
      </c>
      <c r="J26" s="85">
        <f t="shared" si="4"/>
        <v>0.3333333333333333</v>
      </c>
      <c r="K26" s="90">
        <v>2</v>
      </c>
      <c r="L26" s="85">
        <f>IF(K$22=0,"－",K26/K$22)</f>
        <v>0.4</v>
      </c>
      <c r="M26" s="90">
        <v>1</v>
      </c>
      <c r="N26" s="85">
        <f>IF(M$22=0,"－",M26/M$22)</f>
        <v>0.2</v>
      </c>
      <c r="O26" s="90">
        <v>12</v>
      </c>
      <c r="P26" s="85">
        <f>IF(O$22=0,"－",O26/O$22)</f>
        <v>0.8571428571428571</v>
      </c>
      <c r="Q26" s="90">
        <v>10</v>
      </c>
      <c r="R26" s="85">
        <f>IF(Q$22=0,"－",Q26/Q$22)</f>
        <v>0.7142857142857143</v>
      </c>
      <c r="S26" s="90">
        <v>47</v>
      </c>
      <c r="T26" s="85">
        <f>IF(S$22=0,"－",S26/S$22)</f>
        <v>0.7966101694915254</v>
      </c>
      <c r="U26" s="90">
        <v>29</v>
      </c>
      <c r="V26" s="85">
        <f>IF(U$22=0,"－",U26/U$22)</f>
        <v>0.8055555555555556</v>
      </c>
      <c r="W26" s="90">
        <v>5</v>
      </c>
      <c r="X26" s="85">
        <f>IF(W$22=0,"－",W26/W$22)</f>
        <v>1</v>
      </c>
      <c r="Y26" s="90">
        <f t="shared" si="0"/>
        <v>109</v>
      </c>
      <c r="Z26" s="85">
        <f>IF(Y$22=0,"－",Y26/Y$22)</f>
        <v>0.7517241379310344</v>
      </c>
      <c r="AA26" s="90">
        <v>100</v>
      </c>
      <c r="AB26" s="85">
        <f>IF(AA$22=0,"－",AA26/AA$22)</f>
        <v>0.746268656716418</v>
      </c>
      <c r="AC26" s="90">
        <f t="shared" si="1"/>
        <v>209</v>
      </c>
      <c r="AD26" s="85">
        <f>IF(AC$22=0,"－",AC26/AC$22)</f>
        <v>0.7491039426523297</v>
      </c>
    </row>
    <row r="27" spans="1:30" s="1" customFormat="1" ht="30" customHeight="1">
      <c r="A27" s="1">
        <v>23</v>
      </c>
      <c r="B27" s="52"/>
      <c r="C27" s="53"/>
      <c r="D27" s="170" t="s">
        <v>80</v>
      </c>
      <c r="E27" s="165"/>
      <c r="F27" s="135" t="s">
        <v>158</v>
      </c>
      <c r="G27" s="91">
        <v>3</v>
      </c>
      <c r="H27" s="116">
        <f t="shared" si="4"/>
        <v>0.42857142857142855</v>
      </c>
      <c r="I27" s="110">
        <v>1</v>
      </c>
      <c r="J27" s="92">
        <f t="shared" si="4"/>
        <v>0.3333333333333333</v>
      </c>
      <c r="K27" s="91">
        <v>5</v>
      </c>
      <c r="L27" s="92">
        <f>IF(K$22=0,"－",K27/K$22)</f>
        <v>1</v>
      </c>
      <c r="M27" s="91">
        <v>1</v>
      </c>
      <c r="N27" s="92">
        <f>IF(M$22=0,"－",M27/M$22)</f>
        <v>0.2</v>
      </c>
      <c r="O27" s="91">
        <v>1</v>
      </c>
      <c r="P27" s="92">
        <f>IF(O$22=0,"－",O27/O$22)</f>
        <v>0.07142857142857142</v>
      </c>
      <c r="Q27" s="91">
        <v>0</v>
      </c>
      <c r="R27" s="92">
        <f>IF(Q$22=0,"－",Q27/Q$22)</f>
        <v>0</v>
      </c>
      <c r="S27" s="91">
        <v>9</v>
      </c>
      <c r="T27" s="92">
        <f>IF(S$22=0,"－",S27/S$22)</f>
        <v>0.15254237288135594</v>
      </c>
      <c r="U27" s="91">
        <v>0</v>
      </c>
      <c r="V27" s="92">
        <f>IF(U$22=0,"－",U27/U$22)</f>
        <v>0</v>
      </c>
      <c r="W27" s="91">
        <v>1</v>
      </c>
      <c r="X27" s="92">
        <f>IF(W$22=0,"－",W27/W$22)</f>
        <v>0.2</v>
      </c>
      <c r="Y27" s="91">
        <f t="shared" si="0"/>
        <v>20</v>
      </c>
      <c r="Z27" s="92">
        <f>IF(Y$22=0,"－",Y27/Y$22)</f>
        <v>0.13793103448275862</v>
      </c>
      <c r="AA27" s="91">
        <v>1</v>
      </c>
      <c r="AB27" s="92">
        <f>IF(AA$22=0,"－",AA27/AA$22)</f>
        <v>0.007462686567164179</v>
      </c>
      <c r="AC27" s="91">
        <f t="shared" si="1"/>
        <v>21</v>
      </c>
      <c r="AD27" s="92">
        <f>IF(AC$22=0,"－",AC27/AC$22)</f>
        <v>0.07526881720430108</v>
      </c>
    </row>
    <row r="28" spans="1:30" s="1" customFormat="1" ht="30" customHeight="1">
      <c r="A28" s="1">
        <v>24</v>
      </c>
      <c r="B28" s="55"/>
      <c r="C28" s="56"/>
      <c r="D28" s="170" t="s">
        <v>71</v>
      </c>
      <c r="E28" s="165"/>
      <c r="F28" s="135" t="s">
        <v>159</v>
      </c>
      <c r="G28" s="93">
        <v>5</v>
      </c>
      <c r="H28" s="116">
        <f t="shared" si="4"/>
        <v>0.7142857142857143</v>
      </c>
      <c r="I28" s="111">
        <v>2</v>
      </c>
      <c r="J28" s="94">
        <f t="shared" si="4"/>
        <v>0.6666666666666666</v>
      </c>
      <c r="K28" s="93">
        <v>3</v>
      </c>
      <c r="L28" s="94">
        <f>IF(K$22=0,"－",K28/K$22)</f>
        <v>0.6</v>
      </c>
      <c r="M28" s="93">
        <v>4</v>
      </c>
      <c r="N28" s="94">
        <f>IF(M$22=0,"－",M28/M$22)</f>
        <v>0.8</v>
      </c>
      <c r="O28" s="93">
        <v>8</v>
      </c>
      <c r="P28" s="94">
        <f>IF(O$22=0,"－",O28/O$22)</f>
        <v>0.5714285714285714</v>
      </c>
      <c r="Q28" s="93">
        <v>9</v>
      </c>
      <c r="R28" s="94">
        <f>IF(Q$22=0,"－",Q28/Q$22)</f>
        <v>0.6428571428571429</v>
      </c>
      <c r="S28" s="93">
        <v>37</v>
      </c>
      <c r="T28" s="94">
        <f>IF(S$22=0,"－",S28/S$22)</f>
        <v>0.6271186440677966</v>
      </c>
      <c r="U28" s="93">
        <v>30</v>
      </c>
      <c r="V28" s="94">
        <f>IF(U$22=0,"－",U28/U$22)</f>
        <v>0.8333333333333334</v>
      </c>
      <c r="W28" s="93">
        <v>5</v>
      </c>
      <c r="X28" s="94">
        <f>IF(W$22=0,"－",W28/W$22)</f>
        <v>1</v>
      </c>
      <c r="Y28" s="93">
        <f t="shared" si="0"/>
        <v>101</v>
      </c>
      <c r="Z28" s="94">
        <f>IF(Y$22=0,"－",Y28/Y$22)</f>
        <v>0.696551724137931</v>
      </c>
      <c r="AA28" s="93">
        <v>90</v>
      </c>
      <c r="AB28" s="94">
        <f>IF(AA$22=0,"－",AA28/AA$22)</f>
        <v>0.6716417910447762</v>
      </c>
      <c r="AC28" s="93">
        <f t="shared" si="1"/>
        <v>191</v>
      </c>
      <c r="AD28" s="94">
        <f>IF(AC$22=0,"－",AC28/AC$22)</f>
        <v>0.6845878136200717</v>
      </c>
    </row>
    <row r="29" spans="1:30" s="1" customFormat="1" ht="45" customHeight="1">
      <c r="A29" s="1">
        <v>25</v>
      </c>
      <c r="B29" s="171" t="s">
        <v>39</v>
      </c>
      <c r="C29" s="165"/>
      <c r="D29" s="165"/>
      <c r="E29" s="165"/>
      <c r="F29" s="135" t="s">
        <v>127</v>
      </c>
      <c r="G29" s="91">
        <v>1</v>
      </c>
      <c r="H29" s="119">
        <f>G29/G4</f>
        <v>0.1</v>
      </c>
      <c r="I29" s="110">
        <v>1</v>
      </c>
      <c r="J29" s="92">
        <f>I29/I4</f>
        <v>0.2</v>
      </c>
      <c r="K29" s="91">
        <v>0</v>
      </c>
      <c r="L29" s="92">
        <f>K29/K4</f>
        <v>0</v>
      </c>
      <c r="M29" s="91">
        <v>0</v>
      </c>
      <c r="N29" s="92">
        <f>M29/M4</f>
        <v>0</v>
      </c>
      <c r="O29" s="91">
        <v>3</v>
      </c>
      <c r="P29" s="92">
        <f>O29/O4</f>
        <v>0.046153846153846156</v>
      </c>
      <c r="Q29" s="91">
        <v>2</v>
      </c>
      <c r="R29" s="92">
        <f>Q29/Q4</f>
        <v>0.05128205128205128</v>
      </c>
      <c r="S29" s="91">
        <v>20</v>
      </c>
      <c r="T29" s="92">
        <f>S29/S4</f>
        <v>0.07722007722007722</v>
      </c>
      <c r="U29" s="91">
        <v>8</v>
      </c>
      <c r="V29" s="92">
        <f>U29/U4</f>
        <v>0.0547945205479452</v>
      </c>
      <c r="W29" s="91">
        <v>0</v>
      </c>
      <c r="X29" s="92">
        <f>W29/W4</f>
        <v>0</v>
      </c>
      <c r="Y29" s="91">
        <f t="shared" si="0"/>
        <v>34</v>
      </c>
      <c r="Z29" s="92">
        <f>Y29/Y4</f>
        <v>0.062385321100917435</v>
      </c>
      <c r="AA29" s="91">
        <v>63</v>
      </c>
      <c r="AB29" s="92">
        <f>AA29/AA4</f>
        <v>0.08300395256916997</v>
      </c>
      <c r="AC29" s="91">
        <f t="shared" si="1"/>
        <v>97</v>
      </c>
      <c r="AD29" s="92">
        <f>AC29/AC4</f>
        <v>0.07438650306748466</v>
      </c>
    </row>
    <row r="30" spans="1:30" s="1" customFormat="1" ht="30" customHeight="1">
      <c r="A30" s="1">
        <v>26</v>
      </c>
      <c r="B30" s="208" t="s">
        <v>72</v>
      </c>
      <c r="C30" s="209"/>
      <c r="D30" s="209"/>
      <c r="E30" s="209"/>
      <c r="F30" s="135" t="s">
        <v>160</v>
      </c>
      <c r="G30" s="91">
        <v>9</v>
      </c>
      <c r="H30" s="119">
        <f>G30/G4</f>
        <v>0.9</v>
      </c>
      <c r="I30" s="110">
        <v>5</v>
      </c>
      <c r="J30" s="92">
        <f>I30/I4</f>
        <v>1</v>
      </c>
      <c r="K30" s="91">
        <v>2</v>
      </c>
      <c r="L30" s="92">
        <f>K30/K4</f>
        <v>0.25</v>
      </c>
      <c r="M30" s="91">
        <v>3</v>
      </c>
      <c r="N30" s="92">
        <f>M30/M4</f>
        <v>0.6</v>
      </c>
      <c r="O30" s="91">
        <v>52</v>
      </c>
      <c r="P30" s="92">
        <f>O30/O4</f>
        <v>0.8</v>
      </c>
      <c r="Q30" s="91">
        <v>28</v>
      </c>
      <c r="R30" s="92">
        <f>Q30/Q4</f>
        <v>0.717948717948718</v>
      </c>
      <c r="S30" s="91">
        <v>198</v>
      </c>
      <c r="T30" s="92">
        <f>S30/S4</f>
        <v>0.7644787644787645</v>
      </c>
      <c r="U30" s="91">
        <v>95</v>
      </c>
      <c r="V30" s="92">
        <f>U30/U4</f>
        <v>0.6506849315068494</v>
      </c>
      <c r="W30" s="91">
        <v>10</v>
      </c>
      <c r="X30" s="92">
        <f>W30/W4</f>
        <v>0.7692307692307693</v>
      </c>
      <c r="Y30" s="91">
        <f t="shared" si="0"/>
        <v>397</v>
      </c>
      <c r="Z30" s="92">
        <f>Y30/Y4</f>
        <v>0.728440366972477</v>
      </c>
      <c r="AA30" s="91">
        <v>404</v>
      </c>
      <c r="AB30" s="92">
        <f>AA30/AA4</f>
        <v>0.5322793148880105</v>
      </c>
      <c r="AC30" s="91">
        <f t="shared" si="1"/>
        <v>801</v>
      </c>
      <c r="AD30" s="92">
        <f>AC30/AC4</f>
        <v>0.6142638036809815</v>
      </c>
    </row>
    <row r="31" spans="1:30" s="1" customFormat="1" ht="30" customHeight="1">
      <c r="A31" s="1">
        <v>27</v>
      </c>
      <c r="B31" s="57"/>
      <c r="C31" s="195" t="s">
        <v>144</v>
      </c>
      <c r="D31" s="196"/>
      <c r="E31" s="196"/>
      <c r="F31" s="58"/>
      <c r="G31" s="93"/>
      <c r="H31" s="119"/>
      <c r="I31" s="111"/>
      <c r="J31" s="94"/>
      <c r="K31" s="93"/>
      <c r="L31" s="94"/>
      <c r="M31" s="93"/>
      <c r="N31" s="94"/>
      <c r="O31" s="93"/>
      <c r="P31" s="94"/>
      <c r="Q31" s="93"/>
      <c r="R31" s="94"/>
      <c r="S31" s="93"/>
      <c r="T31" s="94"/>
      <c r="U31" s="93"/>
      <c r="V31" s="94"/>
      <c r="W31" s="93"/>
      <c r="X31" s="94"/>
      <c r="Y31" s="93"/>
      <c r="Z31" s="94"/>
      <c r="AA31" s="93"/>
      <c r="AB31" s="94"/>
      <c r="AC31" s="93"/>
      <c r="AD31" s="94"/>
    </row>
    <row r="32" spans="1:30" s="1" customFormat="1" ht="30" customHeight="1">
      <c r="A32" s="1">
        <v>28</v>
      </c>
      <c r="B32" s="59"/>
      <c r="C32" s="60"/>
      <c r="D32" s="170" t="s">
        <v>73</v>
      </c>
      <c r="E32" s="165"/>
      <c r="F32" s="135" t="s">
        <v>161</v>
      </c>
      <c r="G32" s="91">
        <v>1</v>
      </c>
      <c r="H32" s="119">
        <f>IF(G$30=0,"－",G32/G$30)</f>
        <v>0.1111111111111111</v>
      </c>
      <c r="I32" s="110">
        <v>1</v>
      </c>
      <c r="J32" s="92">
        <f>IF(I$30=0,"－",I32/I$30)</f>
        <v>0.2</v>
      </c>
      <c r="K32" s="91">
        <v>0</v>
      </c>
      <c r="L32" s="92">
        <f>IF(K$30=0,"－",K32/K$30)</f>
        <v>0</v>
      </c>
      <c r="M32" s="91">
        <v>0</v>
      </c>
      <c r="N32" s="92">
        <f>IF(M$30=0,"－",M32/M$30)</f>
        <v>0</v>
      </c>
      <c r="O32" s="91">
        <v>7</v>
      </c>
      <c r="P32" s="92">
        <f>IF(O$30=0,"－",O32/O$30)</f>
        <v>0.1346153846153846</v>
      </c>
      <c r="Q32" s="91">
        <v>1</v>
      </c>
      <c r="R32" s="92">
        <f>IF(Q$30=0,"－",Q32/Q$30)</f>
        <v>0.03571428571428571</v>
      </c>
      <c r="S32" s="91">
        <v>2</v>
      </c>
      <c r="T32" s="92">
        <f>IF(S$30=0,"－",S32/S$30)</f>
        <v>0.010101010101010102</v>
      </c>
      <c r="U32" s="91">
        <v>0</v>
      </c>
      <c r="V32" s="92">
        <f>IF(U$30=0,"－",U32/U$30)</f>
        <v>0</v>
      </c>
      <c r="W32" s="91">
        <v>0</v>
      </c>
      <c r="X32" s="92">
        <f>IF(W$30=0,"－",W32/W$30)</f>
        <v>0</v>
      </c>
      <c r="Y32" s="91">
        <f t="shared" si="0"/>
        <v>11</v>
      </c>
      <c r="Z32" s="92">
        <f>IF(Y$30=0,"－",Y32/Y$30)</f>
        <v>0.027707808564231738</v>
      </c>
      <c r="AA32" s="91">
        <v>0</v>
      </c>
      <c r="AB32" s="92">
        <f>IF(AA$30=0,"－",AA32/AA$30)</f>
        <v>0</v>
      </c>
      <c r="AC32" s="91">
        <f t="shared" si="1"/>
        <v>11</v>
      </c>
      <c r="AD32" s="92">
        <f>IF(AC$30=0,"－",AC32/AC$30)</f>
        <v>0.01373283395755306</v>
      </c>
    </row>
    <row r="33" spans="1:30" s="1" customFormat="1" ht="30" customHeight="1">
      <c r="A33" s="1">
        <v>29</v>
      </c>
      <c r="B33" s="57"/>
      <c r="C33" s="61"/>
      <c r="D33" s="170" t="s">
        <v>74</v>
      </c>
      <c r="E33" s="165"/>
      <c r="F33" s="135" t="s">
        <v>162</v>
      </c>
      <c r="G33" s="91">
        <v>3</v>
      </c>
      <c r="H33" s="119">
        <f aca="true" t="shared" si="5" ref="H33:J34">IF(G$30=0,"－",G33/G$30)</f>
        <v>0.3333333333333333</v>
      </c>
      <c r="I33" s="110">
        <v>2</v>
      </c>
      <c r="J33" s="92">
        <f t="shared" si="5"/>
        <v>0.4</v>
      </c>
      <c r="K33" s="91">
        <v>0</v>
      </c>
      <c r="L33" s="92">
        <f>IF(K$30=0,"－",K33/K$30)</f>
        <v>0</v>
      </c>
      <c r="M33" s="91">
        <v>1</v>
      </c>
      <c r="N33" s="92">
        <f>IF(M$30=0,"－",M33/M$30)</f>
        <v>0.3333333333333333</v>
      </c>
      <c r="O33" s="91">
        <v>27</v>
      </c>
      <c r="P33" s="92">
        <f>IF(O$30=0,"－",O33/O$30)</f>
        <v>0.5192307692307693</v>
      </c>
      <c r="Q33" s="91">
        <v>6</v>
      </c>
      <c r="R33" s="92">
        <f>IF(Q$30=0,"－",Q33/Q$30)</f>
        <v>0.21428571428571427</v>
      </c>
      <c r="S33" s="91">
        <v>61</v>
      </c>
      <c r="T33" s="92">
        <f>IF(S$30=0,"－",S33/S$30)</f>
        <v>0.30808080808080807</v>
      </c>
      <c r="U33" s="91">
        <v>13</v>
      </c>
      <c r="V33" s="92">
        <f>IF(U$30=0,"－",U33/U$30)</f>
        <v>0.1368421052631579</v>
      </c>
      <c r="W33" s="91">
        <v>1</v>
      </c>
      <c r="X33" s="92">
        <f>IF(W$30=0,"－",W33/W$30)</f>
        <v>0.1</v>
      </c>
      <c r="Y33" s="91">
        <f t="shared" si="0"/>
        <v>112</v>
      </c>
      <c r="Z33" s="92">
        <f>IF(Y$30=0,"－",Y33/Y$30)</f>
        <v>0.28211586901763225</v>
      </c>
      <c r="AA33" s="91">
        <v>92</v>
      </c>
      <c r="AB33" s="92">
        <f>IF(AA$30=0,"－",AA33/AA$30)</f>
        <v>0.22772277227722773</v>
      </c>
      <c r="AC33" s="91">
        <f t="shared" si="1"/>
        <v>204</v>
      </c>
      <c r="AD33" s="92">
        <f>IF(AC$30=0,"－",AC33/AC$30)</f>
        <v>0.2546816479400749</v>
      </c>
    </row>
    <row r="34" spans="1:30" s="1" customFormat="1" ht="30" customHeight="1">
      <c r="A34" s="1">
        <v>30</v>
      </c>
      <c r="B34" s="59"/>
      <c r="C34" s="60"/>
      <c r="D34" s="170" t="s">
        <v>75</v>
      </c>
      <c r="E34" s="165"/>
      <c r="F34" s="135" t="s">
        <v>163</v>
      </c>
      <c r="G34" s="91">
        <v>9</v>
      </c>
      <c r="H34" s="119">
        <f t="shared" si="5"/>
        <v>1</v>
      </c>
      <c r="I34" s="110">
        <v>5</v>
      </c>
      <c r="J34" s="92">
        <f t="shared" si="5"/>
        <v>1</v>
      </c>
      <c r="K34" s="91">
        <v>2</v>
      </c>
      <c r="L34" s="92">
        <f>IF(K$30=0,"－",K34/K$30)</f>
        <v>1</v>
      </c>
      <c r="M34" s="91">
        <v>3</v>
      </c>
      <c r="N34" s="92">
        <f>IF(M$30=0,"－",M34/M$30)</f>
        <v>1</v>
      </c>
      <c r="O34" s="91">
        <v>45</v>
      </c>
      <c r="P34" s="92">
        <f>IF(O$30=0,"－",O34/O$30)</f>
        <v>0.8653846153846154</v>
      </c>
      <c r="Q34" s="91">
        <v>28</v>
      </c>
      <c r="R34" s="92">
        <f>IF(Q$30=0,"－",Q34/Q$30)</f>
        <v>1</v>
      </c>
      <c r="S34" s="91">
        <v>186</v>
      </c>
      <c r="T34" s="92">
        <f>IF(S$30=0,"－",S34/S$30)</f>
        <v>0.9393939393939394</v>
      </c>
      <c r="U34" s="91">
        <v>92</v>
      </c>
      <c r="V34" s="92">
        <f>IF(U$30=0,"－",U34/U$30)</f>
        <v>0.968421052631579</v>
      </c>
      <c r="W34" s="91">
        <v>9</v>
      </c>
      <c r="X34" s="92">
        <f>IF(W$30=0,"－",W34/W$30)</f>
        <v>0.9</v>
      </c>
      <c r="Y34" s="91">
        <f t="shared" si="0"/>
        <v>374</v>
      </c>
      <c r="Z34" s="92">
        <f>IF(Y$30=0,"－",Y34/Y$30)</f>
        <v>0.9420654911838791</v>
      </c>
      <c r="AA34" s="91">
        <v>393</v>
      </c>
      <c r="AB34" s="92">
        <f>IF(AA$30=0,"－",AA34/AA$30)</f>
        <v>0.9727722772277227</v>
      </c>
      <c r="AC34" s="91">
        <f t="shared" si="1"/>
        <v>767</v>
      </c>
      <c r="AD34" s="92">
        <f>IF(AC$30=0,"－",AC34/AC$30)</f>
        <v>0.9575530586766542</v>
      </c>
    </row>
    <row r="35" spans="1:30" s="1" customFormat="1" ht="30" customHeight="1" thickBot="1">
      <c r="A35" s="1">
        <v>31</v>
      </c>
      <c r="B35" s="204" t="s">
        <v>38</v>
      </c>
      <c r="C35" s="207"/>
      <c r="D35" s="207"/>
      <c r="E35" s="207"/>
      <c r="F35" s="137" t="s">
        <v>164</v>
      </c>
      <c r="G35" s="96">
        <v>0</v>
      </c>
      <c r="H35" s="118">
        <f>G35/G4</f>
        <v>0</v>
      </c>
      <c r="I35" s="113">
        <v>0</v>
      </c>
      <c r="J35" s="97">
        <f>I35/I4</f>
        <v>0</v>
      </c>
      <c r="K35" s="96">
        <v>0</v>
      </c>
      <c r="L35" s="97">
        <f>K35/K4</f>
        <v>0</v>
      </c>
      <c r="M35" s="96">
        <v>0</v>
      </c>
      <c r="N35" s="97">
        <f>M35/M4</f>
        <v>0</v>
      </c>
      <c r="O35" s="96">
        <v>2</v>
      </c>
      <c r="P35" s="97">
        <f>O35/O4</f>
        <v>0.03076923076923077</v>
      </c>
      <c r="Q35" s="96">
        <v>0</v>
      </c>
      <c r="R35" s="97">
        <f>Q35/Q4</f>
        <v>0</v>
      </c>
      <c r="S35" s="96">
        <v>1</v>
      </c>
      <c r="T35" s="97">
        <f>S35/S4</f>
        <v>0.003861003861003861</v>
      </c>
      <c r="U35" s="96">
        <v>0</v>
      </c>
      <c r="V35" s="97">
        <f>U35/U4</f>
        <v>0</v>
      </c>
      <c r="W35" s="96">
        <v>0</v>
      </c>
      <c r="X35" s="97">
        <f>W35/W4</f>
        <v>0</v>
      </c>
      <c r="Y35" s="96">
        <f t="shared" si="0"/>
        <v>3</v>
      </c>
      <c r="Z35" s="97">
        <f>Y35/Y4</f>
        <v>0.005504587155963303</v>
      </c>
      <c r="AA35" s="96">
        <v>0</v>
      </c>
      <c r="AB35" s="97">
        <f>AA35/AA4</f>
        <v>0</v>
      </c>
      <c r="AC35" s="96">
        <f t="shared" si="1"/>
        <v>3</v>
      </c>
      <c r="AD35" s="97">
        <f>AC35/AC4</f>
        <v>0.0023006134969325155</v>
      </c>
    </row>
    <row r="36" ht="24" customHeight="1">
      <c r="B36" s="31" t="s">
        <v>205</v>
      </c>
    </row>
  </sheetData>
  <sheetProtection/>
  <mergeCells count="41">
    <mergeCell ref="U2:V3"/>
    <mergeCell ref="S2:T3"/>
    <mergeCell ref="Q2:R3"/>
    <mergeCell ref="O2:P3"/>
    <mergeCell ref="M2:N3"/>
    <mergeCell ref="B30:E30"/>
    <mergeCell ref="D19:E19"/>
    <mergeCell ref="C20:E20"/>
    <mergeCell ref="B21:E21"/>
    <mergeCell ref="C23:E23"/>
    <mergeCell ref="AC2:AD3"/>
    <mergeCell ref="AA2:AB3"/>
    <mergeCell ref="Y2:Z3"/>
    <mergeCell ref="D28:E28"/>
    <mergeCell ref="W2:X3"/>
    <mergeCell ref="D27:E27"/>
    <mergeCell ref="K2:L3"/>
    <mergeCell ref="I3:J3"/>
    <mergeCell ref="D13:E13"/>
    <mergeCell ref="B14:E14"/>
    <mergeCell ref="G2:H3"/>
    <mergeCell ref="B2:F3"/>
    <mergeCell ref="B22:E22"/>
    <mergeCell ref="B8:E8"/>
    <mergeCell ref="C9:E9"/>
    <mergeCell ref="D10:E10"/>
    <mergeCell ref="D18:E18"/>
    <mergeCell ref="D24:E24"/>
    <mergeCell ref="D25:E25"/>
    <mergeCell ref="D26:E26"/>
    <mergeCell ref="D11:E11"/>
    <mergeCell ref="D12:E12"/>
    <mergeCell ref="C15:E15"/>
    <mergeCell ref="D16:E16"/>
    <mergeCell ref="D17:E17"/>
    <mergeCell ref="B35:E35"/>
    <mergeCell ref="D34:E34"/>
    <mergeCell ref="B29:E29"/>
    <mergeCell ref="D32:E32"/>
    <mergeCell ref="D33:E33"/>
    <mergeCell ref="C31:E31"/>
  </mergeCells>
  <printOptions horizontalCentered="1"/>
  <pageMargins left="0.31496062992125984" right="0.31496062992125984" top="0.5511811023622047" bottom="0.5511811023622047" header="0.31496062992125984" footer="0.31496062992125984"/>
  <pageSetup horizontalDpi="600" verticalDpi="600" orientation="landscape" paperSize="8" scale="70" r:id="rId1"/>
</worksheet>
</file>

<file path=xl/worksheets/sheet4.xml><?xml version="1.0" encoding="utf-8"?>
<worksheet xmlns="http://schemas.openxmlformats.org/spreadsheetml/2006/main" xmlns:r="http://schemas.openxmlformats.org/officeDocument/2006/relationships">
  <dimension ref="A1:AD17"/>
  <sheetViews>
    <sheetView zoomScale="60" zoomScaleNormal="60" zoomScalePageLayoutView="0" workbookViewId="0" topLeftCell="A1">
      <pane xSplit="6" ySplit="7" topLeftCell="G8" activePane="bottomRight" state="frozen"/>
      <selection pane="topLeft" activeCell="C10" sqref="C10:E10"/>
      <selection pane="topRight" activeCell="C10" sqref="C10:E10"/>
      <selection pane="bottomLeft" activeCell="C10" sqref="C10:E10"/>
      <selection pane="bottomRight" activeCell="A1" sqref="A1"/>
    </sheetView>
  </sheetViews>
  <sheetFormatPr defaultColWidth="9.00390625" defaultRowHeight="13.5"/>
  <cols>
    <col min="1" max="1" width="4.125" style="0" customWidth="1"/>
    <col min="2" max="3" width="5.625" style="31" customWidth="1"/>
    <col min="4" max="4" width="19.125" style="31" customWidth="1"/>
    <col min="5" max="5" width="18.00390625" style="32" customWidth="1"/>
    <col min="6" max="6" width="9.125" style="37" customWidth="1"/>
    <col min="7" max="7" width="10.625" style="9" customWidth="1"/>
    <col min="8" max="8" width="8.50390625" style="62" customWidth="1"/>
    <col min="9" max="9" width="10.625" style="0" customWidth="1"/>
    <col min="10" max="10" width="8.50390625" style="80" customWidth="1"/>
    <col min="11" max="11" width="10.625" style="9" customWidth="1"/>
    <col min="12" max="12" width="8.50390625" style="40" customWidth="1"/>
    <col min="13" max="13" width="10.625" style="9" customWidth="1"/>
    <col min="14" max="14" width="8.50390625" style="40" customWidth="1"/>
    <col min="15" max="15" width="10.625" style="9" customWidth="1"/>
    <col min="16" max="16" width="8.50390625" style="40" customWidth="1"/>
    <col min="17" max="17" width="10.625" style="9" customWidth="1"/>
    <col min="18" max="18" width="8.50390625" style="40" customWidth="1"/>
    <col min="19" max="19" width="10.625" style="9" customWidth="1"/>
    <col min="20" max="20" width="8.50390625" style="40" customWidth="1"/>
    <col min="21" max="21" width="10.625" style="9" customWidth="1"/>
    <col min="22" max="22" width="8.50390625" style="40" customWidth="1"/>
    <col min="23" max="23" width="10.625" style="9" customWidth="1"/>
    <col min="24" max="24" width="8.50390625" style="40" customWidth="1"/>
    <col min="25" max="25" width="10.625" style="9" customWidth="1"/>
    <col min="26" max="26" width="8.50390625" style="40" customWidth="1"/>
    <col min="27" max="27" width="10.625" style="9" customWidth="1"/>
    <col min="28" max="28" width="8.50390625" style="40" customWidth="1"/>
    <col min="29" max="29" width="10.625" style="9" customWidth="1"/>
    <col min="30" max="30" width="8.50390625" style="40" customWidth="1"/>
  </cols>
  <sheetData>
    <row r="1" ht="28.5" customHeight="1" thickBot="1">
      <c r="A1" s="41" t="s">
        <v>176</v>
      </c>
    </row>
    <row r="2" spans="2:30" s="42" customFormat="1" ht="21.75" customHeight="1">
      <c r="B2" s="198" t="s">
        <v>103</v>
      </c>
      <c r="C2" s="199"/>
      <c r="D2" s="199"/>
      <c r="E2" s="199"/>
      <c r="F2" s="200"/>
      <c r="G2" s="181" t="s">
        <v>88</v>
      </c>
      <c r="H2" s="193"/>
      <c r="I2" s="7"/>
      <c r="J2" s="38"/>
      <c r="K2" s="181" t="s">
        <v>93</v>
      </c>
      <c r="L2" s="182"/>
      <c r="M2" s="181" t="s">
        <v>94</v>
      </c>
      <c r="N2" s="182"/>
      <c r="O2" s="181" t="s">
        <v>95</v>
      </c>
      <c r="P2" s="182"/>
      <c r="Q2" s="181" t="s">
        <v>96</v>
      </c>
      <c r="R2" s="182"/>
      <c r="S2" s="181" t="s">
        <v>97</v>
      </c>
      <c r="T2" s="182"/>
      <c r="U2" s="181" t="s">
        <v>98</v>
      </c>
      <c r="V2" s="182"/>
      <c r="W2" s="181" t="s">
        <v>99</v>
      </c>
      <c r="X2" s="182"/>
      <c r="Y2" s="181" t="s">
        <v>100</v>
      </c>
      <c r="Z2" s="182"/>
      <c r="AA2" s="181" t="s">
        <v>101</v>
      </c>
      <c r="AB2" s="182"/>
      <c r="AC2" s="181" t="s">
        <v>102</v>
      </c>
      <c r="AD2" s="182"/>
    </row>
    <row r="3" spans="2:30" s="42" customFormat="1" ht="24" customHeight="1" thickBot="1">
      <c r="B3" s="201"/>
      <c r="C3" s="202"/>
      <c r="D3" s="202"/>
      <c r="E3" s="202"/>
      <c r="F3" s="203"/>
      <c r="G3" s="183"/>
      <c r="H3" s="194"/>
      <c r="I3" s="205" t="s">
        <v>89</v>
      </c>
      <c r="J3" s="206"/>
      <c r="K3" s="183"/>
      <c r="L3" s="184"/>
      <c r="M3" s="183"/>
      <c r="N3" s="184"/>
      <c r="O3" s="183"/>
      <c r="P3" s="184"/>
      <c r="Q3" s="183"/>
      <c r="R3" s="184"/>
      <c r="S3" s="183"/>
      <c r="T3" s="184"/>
      <c r="U3" s="183"/>
      <c r="V3" s="184"/>
      <c r="W3" s="183"/>
      <c r="X3" s="184"/>
      <c r="Y3" s="183"/>
      <c r="Z3" s="184"/>
      <c r="AA3" s="183"/>
      <c r="AB3" s="184"/>
      <c r="AC3" s="183"/>
      <c r="AD3" s="184"/>
    </row>
    <row r="4" spans="1:30" s="1" customFormat="1" ht="30" customHeight="1" thickBot="1">
      <c r="A4" s="1">
        <v>1</v>
      </c>
      <c r="B4" s="10" t="s">
        <v>87</v>
      </c>
      <c r="C4" s="11"/>
      <c r="D4" s="11"/>
      <c r="E4" s="11"/>
      <c r="F4" s="34"/>
      <c r="G4" s="12">
        <v>10</v>
      </c>
      <c r="H4" s="63"/>
      <c r="I4" s="13">
        <v>5</v>
      </c>
      <c r="J4" s="39"/>
      <c r="K4" s="12">
        <v>8</v>
      </c>
      <c r="L4" s="39"/>
      <c r="M4" s="12">
        <v>5</v>
      </c>
      <c r="N4" s="39"/>
      <c r="O4" s="12">
        <v>65</v>
      </c>
      <c r="P4" s="39"/>
      <c r="Q4" s="12">
        <v>39</v>
      </c>
      <c r="R4" s="39"/>
      <c r="S4" s="12">
        <v>259</v>
      </c>
      <c r="T4" s="39"/>
      <c r="U4" s="12">
        <v>146</v>
      </c>
      <c r="V4" s="39"/>
      <c r="W4" s="12">
        <v>13</v>
      </c>
      <c r="X4" s="39"/>
      <c r="Y4" s="12">
        <f>SUM(G4,K4,M4,O4,Q4,S4,U4,W4)</f>
        <v>545</v>
      </c>
      <c r="Z4" s="39"/>
      <c r="AA4" s="12">
        <v>759</v>
      </c>
      <c r="AB4" s="39"/>
      <c r="AC4" s="12">
        <f>SUM(Y4,AA4)</f>
        <v>1304</v>
      </c>
      <c r="AD4" s="39"/>
    </row>
    <row r="5" spans="1:30" s="1" customFormat="1" ht="30" customHeight="1">
      <c r="A5" s="1">
        <v>2</v>
      </c>
      <c r="B5" s="20" t="s">
        <v>5</v>
      </c>
      <c r="C5" s="21"/>
      <c r="D5" s="22"/>
      <c r="E5" s="22"/>
      <c r="F5" s="33"/>
      <c r="G5" s="14">
        <v>59823</v>
      </c>
      <c r="H5" s="43"/>
      <c r="I5" s="15">
        <v>36234</v>
      </c>
      <c r="J5" s="45"/>
      <c r="K5" s="14">
        <v>47</v>
      </c>
      <c r="L5" s="16"/>
      <c r="M5" s="14">
        <v>267</v>
      </c>
      <c r="N5" s="16"/>
      <c r="O5" s="14">
        <v>18664</v>
      </c>
      <c r="P5" s="16"/>
      <c r="Q5" s="14">
        <v>5253</v>
      </c>
      <c r="R5" s="16"/>
      <c r="S5" s="14">
        <v>10440</v>
      </c>
      <c r="T5" s="16"/>
      <c r="U5" s="14">
        <v>1920</v>
      </c>
      <c r="V5" s="16"/>
      <c r="W5" s="14">
        <v>1124</v>
      </c>
      <c r="X5" s="16"/>
      <c r="Y5" s="14">
        <f aca="true" t="shared" si="0" ref="Y5:Y15">SUM(G5,K5,M5,O5,Q5,S5,U5,W5)</f>
        <v>97538</v>
      </c>
      <c r="Z5" s="16"/>
      <c r="AA5" s="14">
        <v>8767</v>
      </c>
      <c r="AB5" s="16"/>
      <c r="AC5" s="14">
        <f aca="true" t="shared" si="1" ref="AC5:AC15">SUM(Y5,AA5)</f>
        <v>106305</v>
      </c>
      <c r="AD5" s="16"/>
    </row>
    <row r="6" spans="1:30" s="1" customFormat="1" ht="30" customHeight="1" thickBot="1">
      <c r="A6" s="1">
        <v>3</v>
      </c>
      <c r="B6" s="23" t="s">
        <v>0</v>
      </c>
      <c r="C6" s="24"/>
      <c r="D6" s="24"/>
      <c r="E6" s="24"/>
      <c r="F6" s="35"/>
      <c r="G6" s="17">
        <v>82347</v>
      </c>
      <c r="H6" s="64"/>
      <c r="I6" s="18">
        <v>50959</v>
      </c>
      <c r="J6" s="81"/>
      <c r="K6" s="17">
        <v>13476</v>
      </c>
      <c r="L6" s="19"/>
      <c r="M6" s="17">
        <v>406</v>
      </c>
      <c r="N6" s="19"/>
      <c r="O6" s="17">
        <v>37402</v>
      </c>
      <c r="P6" s="19"/>
      <c r="Q6" s="17">
        <v>9780</v>
      </c>
      <c r="R6" s="19"/>
      <c r="S6" s="17">
        <v>19333</v>
      </c>
      <c r="T6" s="19"/>
      <c r="U6" s="17">
        <v>2287</v>
      </c>
      <c r="V6" s="19"/>
      <c r="W6" s="17">
        <v>1710</v>
      </c>
      <c r="X6" s="19"/>
      <c r="Y6" s="17">
        <f t="shared" si="0"/>
        <v>166741</v>
      </c>
      <c r="Z6" s="19"/>
      <c r="AA6" s="17">
        <v>12313</v>
      </c>
      <c r="AB6" s="19"/>
      <c r="AC6" s="17">
        <f t="shared" si="1"/>
        <v>179054</v>
      </c>
      <c r="AD6" s="19"/>
    </row>
    <row r="7" spans="2:30" s="6" customFormat="1" ht="9.75" customHeight="1" thickBot="1">
      <c r="B7" s="157"/>
      <c r="C7" s="157"/>
      <c r="D7" s="157"/>
      <c r="E7" s="157"/>
      <c r="F7" s="158"/>
      <c r="G7" s="159"/>
      <c r="H7" s="161"/>
      <c r="I7" s="159"/>
      <c r="J7" s="162"/>
      <c r="K7" s="159"/>
      <c r="L7" s="159"/>
      <c r="M7" s="159"/>
      <c r="N7" s="159"/>
      <c r="O7" s="159"/>
      <c r="P7" s="159"/>
      <c r="Q7" s="159"/>
      <c r="R7" s="159"/>
      <c r="S7" s="159"/>
      <c r="T7" s="159"/>
      <c r="U7" s="159"/>
      <c r="V7" s="159"/>
      <c r="W7" s="159"/>
      <c r="X7" s="159"/>
      <c r="Y7" s="159"/>
      <c r="Z7" s="159"/>
      <c r="AA7" s="159"/>
      <c r="AB7" s="159"/>
      <c r="AC7" s="159"/>
      <c r="AD7" s="159"/>
    </row>
    <row r="8" spans="1:30" s="1" customFormat="1" ht="30" customHeight="1">
      <c r="A8" s="1">
        <v>4</v>
      </c>
      <c r="B8" s="212" t="s">
        <v>180</v>
      </c>
      <c r="C8" s="213"/>
      <c r="D8" s="213"/>
      <c r="E8" s="139" t="s">
        <v>90</v>
      </c>
      <c r="F8" s="132" t="s">
        <v>177</v>
      </c>
      <c r="G8" s="82">
        <v>72978</v>
      </c>
      <c r="H8" s="115">
        <f>G8/G$6</f>
        <v>0.8862253634012168</v>
      </c>
      <c r="I8" s="106">
        <v>47519</v>
      </c>
      <c r="J8" s="83">
        <f>I8/I$6</f>
        <v>0.9324947506819208</v>
      </c>
      <c r="K8" s="82">
        <v>9765</v>
      </c>
      <c r="L8" s="83">
        <f>K8/K$6</f>
        <v>0.7246215494211933</v>
      </c>
      <c r="M8" s="82">
        <v>131</v>
      </c>
      <c r="N8" s="83">
        <f>M8/M$6</f>
        <v>0.3226600985221675</v>
      </c>
      <c r="O8" s="82">
        <v>33892</v>
      </c>
      <c r="P8" s="83">
        <f>O8/O$6</f>
        <v>0.9061547510828298</v>
      </c>
      <c r="Q8" s="82">
        <v>7663</v>
      </c>
      <c r="R8" s="83">
        <f>Q8/Q$6</f>
        <v>0.7835378323108384</v>
      </c>
      <c r="S8" s="82">
        <v>16328</v>
      </c>
      <c r="T8" s="83">
        <f>S8/S$6</f>
        <v>0.8445662856256142</v>
      </c>
      <c r="U8" s="82">
        <v>1871</v>
      </c>
      <c r="V8" s="83">
        <f>U8/U$6</f>
        <v>0.8181023174464364</v>
      </c>
      <c r="W8" s="82">
        <v>1710</v>
      </c>
      <c r="X8" s="83">
        <f>W8/W$6</f>
        <v>1</v>
      </c>
      <c r="Y8" s="82">
        <f t="shared" si="0"/>
        <v>144338</v>
      </c>
      <c r="Z8" s="83">
        <f>Y8/Y$6</f>
        <v>0.8656419237020289</v>
      </c>
      <c r="AA8" s="82">
        <v>9148</v>
      </c>
      <c r="AB8" s="83">
        <f>AA8/AA$6</f>
        <v>0.7429546008283927</v>
      </c>
      <c r="AC8" s="82">
        <f t="shared" si="1"/>
        <v>153486</v>
      </c>
      <c r="AD8" s="83">
        <f>AC8/AC$6</f>
        <v>0.8572050889675741</v>
      </c>
    </row>
    <row r="9" spans="1:30" s="1" customFormat="1" ht="30" customHeight="1">
      <c r="A9" s="1">
        <v>5</v>
      </c>
      <c r="B9" s="214"/>
      <c r="C9" s="215"/>
      <c r="D9" s="215"/>
      <c r="E9" s="140" t="s">
        <v>91</v>
      </c>
      <c r="F9" s="136" t="s">
        <v>181</v>
      </c>
      <c r="G9" s="84">
        <v>52038</v>
      </c>
      <c r="H9" s="116">
        <f>G9/G$5</f>
        <v>0.8698661050097789</v>
      </c>
      <c r="I9" s="107">
        <v>28484</v>
      </c>
      <c r="J9" s="85">
        <f>I9/I$5</f>
        <v>0.7861124910305238</v>
      </c>
      <c r="K9" s="84">
        <v>0</v>
      </c>
      <c r="L9" s="85">
        <f>K9/K$5</f>
        <v>0</v>
      </c>
      <c r="M9" s="84">
        <v>52</v>
      </c>
      <c r="N9" s="85">
        <f>M9/M$5</f>
        <v>0.1947565543071161</v>
      </c>
      <c r="O9" s="84">
        <v>16907</v>
      </c>
      <c r="P9" s="85">
        <f>O9/O$5</f>
        <v>0.9058615516502357</v>
      </c>
      <c r="Q9" s="84">
        <v>4656</v>
      </c>
      <c r="R9" s="85">
        <f>Q9/Q$5</f>
        <v>0.8863506567675614</v>
      </c>
      <c r="S9" s="84">
        <v>9318</v>
      </c>
      <c r="T9" s="85">
        <f>S9/S$5</f>
        <v>0.8925287356321839</v>
      </c>
      <c r="U9" s="84">
        <v>1460</v>
      </c>
      <c r="V9" s="85">
        <f>U9/U$5</f>
        <v>0.7604166666666666</v>
      </c>
      <c r="W9" s="84">
        <v>1121</v>
      </c>
      <c r="X9" s="85">
        <f>W9/W$5</f>
        <v>0.9973309608540926</v>
      </c>
      <c r="Y9" s="84">
        <f t="shared" si="0"/>
        <v>85552</v>
      </c>
      <c r="Z9" s="85">
        <f>Y9/Y$5</f>
        <v>0.8771145604789928</v>
      </c>
      <c r="AA9" s="84">
        <v>6171</v>
      </c>
      <c r="AB9" s="85">
        <f>AA9/AA$5</f>
        <v>0.7038895859473023</v>
      </c>
      <c r="AC9" s="84">
        <f t="shared" si="1"/>
        <v>91723</v>
      </c>
      <c r="AD9" s="85">
        <f>AC9/AC$5</f>
        <v>0.8628286534029443</v>
      </c>
    </row>
    <row r="10" spans="1:30" s="1" customFormat="1" ht="30" customHeight="1">
      <c r="A10" s="1">
        <v>6</v>
      </c>
      <c r="B10" s="177" t="s">
        <v>40</v>
      </c>
      <c r="C10" s="178"/>
      <c r="D10" s="178"/>
      <c r="E10" s="178"/>
      <c r="F10" s="141" t="s">
        <v>178</v>
      </c>
      <c r="G10" s="84">
        <v>6833</v>
      </c>
      <c r="H10" s="116">
        <f>G10/G$5</f>
        <v>0.11422028316868094</v>
      </c>
      <c r="I10" s="107">
        <v>6680</v>
      </c>
      <c r="J10" s="85">
        <f>I10/I$5</f>
        <v>0.1843572335375614</v>
      </c>
      <c r="K10" s="84">
        <v>0</v>
      </c>
      <c r="L10" s="85">
        <f>K10/K$5</f>
        <v>0</v>
      </c>
      <c r="M10" s="84">
        <v>87</v>
      </c>
      <c r="N10" s="85">
        <f>M10/M$5</f>
        <v>0.3258426966292135</v>
      </c>
      <c r="O10" s="84">
        <v>4424</v>
      </c>
      <c r="P10" s="85">
        <f>O10/O$5</f>
        <v>0.2370338619802829</v>
      </c>
      <c r="Q10" s="84">
        <v>1504</v>
      </c>
      <c r="R10" s="85">
        <f>Q10/Q$5</f>
        <v>0.2863125832857415</v>
      </c>
      <c r="S10" s="84">
        <v>4546</v>
      </c>
      <c r="T10" s="85">
        <f>S10/S$5</f>
        <v>0.4354406130268199</v>
      </c>
      <c r="U10" s="84">
        <v>692</v>
      </c>
      <c r="V10" s="85">
        <f>U10/U$5</f>
        <v>0.36041666666666666</v>
      </c>
      <c r="W10" s="84">
        <v>404</v>
      </c>
      <c r="X10" s="85">
        <f>W10/W$5</f>
        <v>0.3594306049822064</v>
      </c>
      <c r="Y10" s="84">
        <f t="shared" si="0"/>
        <v>18490</v>
      </c>
      <c r="Z10" s="85">
        <f>Y10/Y$5</f>
        <v>0.18956714306219113</v>
      </c>
      <c r="AA10" s="84">
        <v>4264</v>
      </c>
      <c r="AB10" s="85">
        <f>AA10/AA$5</f>
        <v>0.4863693395688377</v>
      </c>
      <c r="AC10" s="84">
        <f t="shared" si="1"/>
        <v>22754</v>
      </c>
      <c r="AD10" s="85">
        <f>AC10/AC$5</f>
        <v>0.21404449461455247</v>
      </c>
    </row>
    <row r="11" spans="1:30" s="1" customFormat="1" ht="30" customHeight="1">
      <c r="A11" s="1">
        <v>7</v>
      </c>
      <c r="B11" s="177" t="s">
        <v>41</v>
      </c>
      <c r="C11" s="178"/>
      <c r="D11" s="178"/>
      <c r="E11" s="178"/>
      <c r="F11" s="141" t="s">
        <v>182</v>
      </c>
      <c r="G11" s="84">
        <v>10167</v>
      </c>
      <c r="H11" s="116">
        <f>G11/G$5</f>
        <v>0.16995135650167995</v>
      </c>
      <c r="I11" s="107">
        <v>9962</v>
      </c>
      <c r="J11" s="85">
        <f>I11/I$5</f>
        <v>0.2749351437876028</v>
      </c>
      <c r="K11" s="84">
        <v>1</v>
      </c>
      <c r="L11" s="85">
        <f>K11/K$5</f>
        <v>0.02127659574468085</v>
      </c>
      <c r="M11" s="84">
        <v>200</v>
      </c>
      <c r="N11" s="85">
        <f>M11/M$5</f>
        <v>0.7490636704119851</v>
      </c>
      <c r="O11" s="84">
        <v>10341</v>
      </c>
      <c r="P11" s="85">
        <f>O11/O$5</f>
        <v>0.5540612944706387</v>
      </c>
      <c r="Q11" s="84">
        <v>3021</v>
      </c>
      <c r="R11" s="85">
        <f>Q11/Q$5</f>
        <v>0.5750999428897773</v>
      </c>
      <c r="S11" s="84">
        <v>6669</v>
      </c>
      <c r="T11" s="85">
        <f>S11/S$5</f>
        <v>0.6387931034482759</v>
      </c>
      <c r="U11" s="84">
        <v>1041</v>
      </c>
      <c r="V11" s="85">
        <f>U11/U$5</f>
        <v>0.5421875</v>
      </c>
      <c r="W11" s="84">
        <v>718</v>
      </c>
      <c r="X11" s="85">
        <f>W11/W$5</f>
        <v>0.6387900355871886</v>
      </c>
      <c r="Y11" s="84">
        <f t="shared" si="0"/>
        <v>32158</v>
      </c>
      <c r="Z11" s="85">
        <f>Y11/Y$5</f>
        <v>0.329697143677336</v>
      </c>
      <c r="AA11" s="84">
        <v>5842</v>
      </c>
      <c r="AB11" s="85">
        <f>AA11/AA$5</f>
        <v>0.6663624957225961</v>
      </c>
      <c r="AC11" s="84">
        <f t="shared" si="1"/>
        <v>38000</v>
      </c>
      <c r="AD11" s="85">
        <f>AC11/AC$5</f>
        <v>0.3574620196604111</v>
      </c>
    </row>
    <row r="12" spans="1:30" s="1" customFormat="1" ht="30" customHeight="1" thickBot="1">
      <c r="A12" s="1">
        <v>8</v>
      </c>
      <c r="B12" s="210" t="s">
        <v>42</v>
      </c>
      <c r="C12" s="211"/>
      <c r="D12" s="211"/>
      <c r="E12" s="211"/>
      <c r="F12" s="142" t="s">
        <v>183</v>
      </c>
      <c r="G12" s="114">
        <v>7765</v>
      </c>
      <c r="H12" s="118">
        <f>G12/G$5</f>
        <v>0.12979957541413836</v>
      </c>
      <c r="I12" s="113">
        <v>7623</v>
      </c>
      <c r="J12" s="97">
        <f>I12/I$5</f>
        <v>0.2103825136612022</v>
      </c>
      <c r="K12" s="114">
        <v>0</v>
      </c>
      <c r="L12" s="97">
        <f>K12/K$5</f>
        <v>0</v>
      </c>
      <c r="M12" s="114">
        <v>25</v>
      </c>
      <c r="N12" s="97">
        <f>M12/M$5</f>
        <v>0.09363295880149813</v>
      </c>
      <c r="O12" s="114">
        <v>3775</v>
      </c>
      <c r="P12" s="97">
        <f>O12/O$5</f>
        <v>0.20226103729104158</v>
      </c>
      <c r="Q12" s="114">
        <v>973</v>
      </c>
      <c r="R12" s="97">
        <f>Q12/Q$5</f>
        <v>0.18522748905387398</v>
      </c>
      <c r="S12" s="114">
        <v>2478</v>
      </c>
      <c r="T12" s="97">
        <f>S12/S$5</f>
        <v>0.23735632183908045</v>
      </c>
      <c r="U12" s="114">
        <v>388</v>
      </c>
      <c r="V12" s="97">
        <f>U12/U$5</f>
        <v>0.20208333333333334</v>
      </c>
      <c r="W12" s="114">
        <v>368</v>
      </c>
      <c r="X12" s="97">
        <f>W12/W$5</f>
        <v>0.3274021352313167</v>
      </c>
      <c r="Y12" s="114">
        <f t="shared" si="0"/>
        <v>15772</v>
      </c>
      <c r="Z12" s="97">
        <f>Y12/Y$5</f>
        <v>0.16170108060448235</v>
      </c>
      <c r="AA12" s="114">
        <v>2916</v>
      </c>
      <c r="AB12" s="97">
        <f>AA12/AA$5</f>
        <v>0.3326109273411657</v>
      </c>
      <c r="AC12" s="114">
        <f t="shared" si="1"/>
        <v>18688</v>
      </c>
      <c r="AD12" s="97">
        <f>AC12/AC$5</f>
        <v>0.17579605851088848</v>
      </c>
    </row>
    <row r="13" spans="2:30" s="2" customFormat="1" ht="30" customHeight="1">
      <c r="B13" s="76"/>
      <c r="C13" s="76"/>
      <c r="D13" s="76"/>
      <c r="E13" s="76"/>
      <c r="F13" s="76"/>
      <c r="G13" s="73"/>
      <c r="H13" s="68"/>
      <c r="I13" s="74"/>
      <c r="J13" s="75"/>
      <c r="K13" s="73"/>
      <c r="L13" s="75"/>
      <c r="M13" s="73"/>
      <c r="N13" s="75"/>
      <c r="O13" s="73"/>
      <c r="P13" s="75"/>
      <c r="Q13" s="73"/>
      <c r="R13" s="75"/>
      <c r="S13" s="73"/>
      <c r="T13" s="75"/>
      <c r="U13" s="73"/>
      <c r="V13" s="75"/>
      <c r="W13" s="73"/>
      <c r="X13" s="75"/>
      <c r="Y13" s="73"/>
      <c r="Z13" s="75"/>
      <c r="AA13" s="73"/>
      <c r="AB13" s="75"/>
      <c r="AC13" s="73"/>
      <c r="AD13" s="75"/>
    </row>
    <row r="14" spans="1:30" s="2" customFormat="1" ht="30" customHeight="1" thickBot="1">
      <c r="A14" s="41" t="s">
        <v>184</v>
      </c>
      <c r="B14" s="77"/>
      <c r="C14" s="77"/>
      <c r="D14" s="77"/>
      <c r="E14" s="77"/>
      <c r="F14" s="77"/>
      <c r="G14" s="69"/>
      <c r="H14" s="70"/>
      <c r="I14" s="71"/>
      <c r="J14" s="72"/>
      <c r="K14" s="69"/>
      <c r="L14" s="72"/>
      <c r="M14" s="69"/>
      <c r="N14" s="72"/>
      <c r="O14" s="69"/>
      <c r="P14" s="72"/>
      <c r="Q14" s="69"/>
      <c r="R14" s="72"/>
      <c r="S14" s="69"/>
      <c r="T14" s="72"/>
      <c r="U14" s="69"/>
      <c r="V14" s="72"/>
      <c r="W14" s="69"/>
      <c r="X14" s="72"/>
      <c r="Y14" s="69"/>
      <c r="Z14" s="72"/>
      <c r="AA14" s="69"/>
      <c r="AB14" s="72"/>
      <c r="AC14" s="69"/>
      <c r="AD14" s="72"/>
    </row>
    <row r="15" spans="1:30" s="1" customFormat="1" ht="30" customHeight="1" thickBot="1">
      <c r="A15" s="1">
        <v>9</v>
      </c>
      <c r="B15" s="204" t="s">
        <v>179</v>
      </c>
      <c r="C15" s="207"/>
      <c r="D15" s="207"/>
      <c r="E15" s="207"/>
      <c r="F15" s="137" t="s">
        <v>169</v>
      </c>
      <c r="G15" s="96">
        <v>6</v>
      </c>
      <c r="H15" s="118">
        <f>G15/G$4</f>
        <v>0.6</v>
      </c>
      <c r="I15" s="113">
        <v>4</v>
      </c>
      <c r="J15" s="97">
        <f>I15/I$4</f>
        <v>0.8</v>
      </c>
      <c r="K15" s="96">
        <v>4</v>
      </c>
      <c r="L15" s="97">
        <f>K15/K$4</f>
        <v>0.5</v>
      </c>
      <c r="M15" s="96">
        <v>1</v>
      </c>
      <c r="N15" s="97">
        <f>M15/M$4</f>
        <v>0.2</v>
      </c>
      <c r="O15" s="96">
        <v>27</v>
      </c>
      <c r="P15" s="97">
        <f>O15/O$4</f>
        <v>0.4153846153846154</v>
      </c>
      <c r="Q15" s="96">
        <v>6</v>
      </c>
      <c r="R15" s="97">
        <f>Q15/Q$4</f>
        <v>0.15384615384615385</v>
      </c>
      <c r="S15" s="96">
        <v>51</v>
      </c>
      <c r="T15" s="97">
        <f>S15/S$4</f>
        <v>0.1969111969111969</v>
      </c>
      <c r="U15" s="96">
        <v>21</v>
      </c>
      <c r="V15" s="97">
        <f>U15/U$4</f>
        <v>0.14383561643835616</v>
      </c>
      <c r="W15" s="96">
        <v>8</v>
      </c>
      <c r="X15" s="97">
        <f>W15/W$4</f>
        <v>0.6153846153846154</v>
      </c>
      <c r="Y15" s="121">
        <f t="shared" si="0"/>
        <v>124</v>
      </c>
      <c r="Z15" s="122">
        <f>Y15/Y$4</f>
        <v>0.22752293577981653</v>
      </c>
      <c r="AA15" s="121">
        <v>37</v>
      </c>
      <c r="AB15" s="122">
        <f>AA15/AA$4</f>
        <v>0.048748353096179184</v>
      </c>
      <c r="AC15" s="121">
        <f t="shared" si="1"/>
        <v>161</v>
      </c>
      <c r="AD15" s="122">
        <f>AC15/AC$4</f>
        <v>0.12346625766871165</v>
      </c>
    </row>
    <row r="16" ht="24" customHeight="1"/>
    <row r="17" ht="24" customHeight="1">
      <c r="B17" s="31" t="s">
        <v>205</v>
      </c>
    </row>
  </sheetData>
  <sheetProtection/>
  <mergeCells count="18">
    <mergeCell ref="AC2:AD3"/>
    <mergeCell ref="Q2:R3"/>
    <mergeCell ref="O2:P3"/>
    <mergeCell ref="M2:N3"/>
    <mergeCell ref="I3:J3"/>
    <mergeCell ref="K2:L3"/>
    <mergeCell ref="AA2:AB3"/>
    <mergeCell ref="Y2:Z3"/>
    <mergeCell ref="W2:X3"/>
    <mergeCell ref="U2:V3"/>
    <mergeCell ref="S2:T3"/>
    <mergeCell ref="G2:H3"/>
    <mergeCell ref="B15:E15"/>
    <mergeCell ref="B10:E10"/>
    <mergeCell ref="B11:E11"/>
    <mergeCell ref="B12:E12"/>
    <mergeCell ref="B8:D9"/>
    <mergeCell ref="B2:F3"/>
  </mergeCells>
  <printOptions horizontalCentered="1"/>
  <pageMargins left="0.31496062992125984" right="0.31496062992125984" top="0.5511811023622047" bottom="0.5511811023622047" header="0.31496062992125984" footer="0.31496062992125984"/>
  <pageSetup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dimension ref="A1:AD36"/>
  <sheetViews>
    <sheetView zoomScale="60" zoomScaleNormal="60" zoomScalePageLayoutView="0" workbookViewId="0" topLeftCell="A1">
      <pane xSplit="6" ySplit="7" topLeftCell="G8" activePane="bottomRight" state="frozen"/>
      <selection pane="topLeft" activeCell="B38" sqref="B38:F50"/>
      <selection pane="topRight" activeCell="B38" sqref="B38:F50"/>
      <selection pane="bottomLeft" activeCell="B38" sqref="B38:F50"/>
      <selection pane="bottomRight" activeCell="A1" sqref="A1"/>
    </sheetView>
  </sheetViews>
  <sheetFormatPr defaultColWidth="9.00390625" defaultRowHeight="13.5"/>
  <cols>
    <col min="1" max="1" width="4.125" style="0" customWidth="1"/>
    <col min="2" max="2" width="5.625" style="31" customWidth="1"/>
    <col min="3" max="3" width="5.50390625" style="31" customWidth="1"/>
    <col min="4" max="4" width="19.25390625" style="31" customWidth="1"/>
    <col min="5" max="5" width="18.25390625" style="32" customWidth="1"/>
    <col min="6" max="6" width="9.50390625" style="37" customWidth="1"/>
    <col min="7" max="7" width="10.625" style="9" customWidth="1"/>
    <col min="8" max="8" width="8.50390625" style="65" customWidth="1"/>
    <col min="9" max="9" width="10.625" style="0" customWidth="1"/>
    <col min="10" max="10" width="8.50390625" style="80" customWidth="1"/>
    <col min="11" max="11" width="10.625" style="9" customWidth="1"/>
    <col min="12" max="12" width="8.50390625" style="40" customWidth="1"/>
    <col min="13" max="13" width="10.625" style="9" customWidth="1"/>
    <col min="14" max="14" width="8.50390625" style="40" customWidth="1"/>
    <col min="15" max="15" width="10.625" style="9" customWidth="1"/>
    <col min="16" max="16" width="8.50390625" style="40" customWidth="1"/>
    <col min="17" max="17" width="10.625" style="9" customWidth="1"/>
    <col min="18" max="18" width="8.50390625" style="40" customWidth="1"/>
    <col min="19" max="19" width="10.625" style="9" customWidth="1"/>
    <col min="20" max="20" width="8.50390625" style="40" customWidth="1"/>
    <col min="21" max="21" width="10.625" style="9" customWidth="1"/>
    <col min="22" max="22" width="8.50390625" style="40" customWidth="1"/>
    <col min="23" max="23" width="10.625" style="9" customWidth="1"/>
    <col min="24" max="24" width="8.50390625" style="40" customWidth="1"/>
    <col min="25" max="25" width="10.625" style="9" customWidth="1"/>
    <col min="26" max="26" width="8.50390625" style="40" customWidth="1"/>
    <col min="27" max="27" width="10.625" style="9" customWidth="1"/>
    <col min="28" max="28" width="8.50390625" style="40" customWidth="1"/>
    <col min="29" max="29" width="10.625" style="9" customWidth="1"/>
    <col min="30" max="30" width="8.50390625" style="40" customWidth="1"/>
  </cols>
  <sheetData>
    <row r="1" ht="28.5" customHeight="1" thickBot="1">
      <c r="A1" s="41" t="s">
        <v>185</v>
      </c>
    </row>
    <row r="2" spans="2:30" s="42" customFormat="1" ht="21.75" customHeight="1">
      <c r="B2" s="198" t="s">
        <v>103</v>
      </c>
      <c r="C2" s="199"/>
      <c r="D2" s="199"/>
      <c r="E2" s="199"/>
      <c r="F2" s="200"/>
      <c r="G2" s="181" t="s">
        <v>88</v>
      </c>
      <c r="H2" s="193"/>
      <c r="I2" s="7"/>
      <c r="J2" s="38"/>
      <c r="K2" s="181" t="s">
        <v>93</v>
      </c>
      <c r="L2" s="182"/>
      <c r="M2" s="181" t="s">
        <v>94</v>
      </c>
      <c r="N2" s="182"/>
      <c r="O2" s="181" t="s">
        <v>95</v>
      </c>
      <c r="P2" s="182"/>
      <c r="Q2" s="181" t="s">
        <v>96</v>
      </c>
      <c r="R2" s="182"/>
      <c r="S2" s="181" t="s">
        <v>97</v>
      </c>
      <c r="T2" s="182"/>
      <c r="U2" s="181" t="s">
        <v>98</v>
      </c>
      <c r="V2" s="182"/>
      <c r="W2" s="181" t="s">
        <v>99</v>
      </c>
      <c r="X2" s="182"/>
      <c r="Y2" s="181" t="s">
        <v>100</v>
      </c>
      <c r="Z2" s="182"/>
      <c r="AA2" s="181" t="s">
        <v>101</v>
      </c>
      <c r="AB2" s="182"/>
      <c r="AC2" s="181" t="s">
        <v>102</v>
      </c>
      <c r="AD2" s="182"/>
    </row>
    <row r="3" spans="2:30" s="42" customFormat="1" ht="24" customHeight="1" thickBot="1">
      <c r="B3" s="201"/>
      <c r="C3" s="202"/>
      <c r="D3" s="202"/>
      <c r="E3" s="202"/>
      <c r="F3" s="203"/>
      <c r="G3" s="183"/>
      <c r="H3" s="194"/>
      <c r="I3" s="205" t="s">
        <v>89</v>
      </c>
      <c r="J3" s="206"/>
      <c r="K3" s="183"/>
      <c r="L3" s="184"/>
      <c r="M3" s="183"/>
      <c r="N3" s="184"/>
      <c r="O3" s="183"/>
      <c r="P3" s="184"/>
      <c r="Q3" s="183"/>
      <c r="R3" s="184"/>
      <c r="S3" s="183"/>
      <c r="T3" s="184"/>
      <c r="U3" s="183"/>
      <c r="V3" s="184"/>
      <c r="W3" s="183"/>
      <c r="X3" s="184"/>
      <c r="Y3" s="183"/>
      <c r="Z3" s="184"/>
      <c r="AA3" s="183"/>
      <c r="AB3" s="184"/>
      <c r="AC3" s="183"/>
      <c r="AD3" s="184"/>
    </row>
    <row r="4" spans="1:30" s="1" customFormat="1" ht="30" customHeight="1" thickBot="1">
      <c r="A4" s="1">
        <v>1</v>
      </c>
      <c r="B4" s="10" t="s">
        <v>87</v>
      </c>
      <c r="C4" s="11"/>
      <c r="D4" s="11"/>
      <c r="E4" s="11"/>
      <c r="F4" s="34"/>
      <c r="G4" s="12">
        <v>10</v>
      </c>
      <c r="H4" s="66"/>
      <c r="I4" s="13">
        <v>5</v>
      </c>
      <c r="J4" s="39"/>
      <c r="K4" s="12">
        <v>8</v>
      </c>
      <c r="L4" s="39"/>
      <c r="M4" s="12">
        <v>5</v>
      </c>
      <c r="N4" s="39"/>
      <c r="O4" s="12">
        <v>65</v>
      </c>
      <c r="P4" s="39"/>
      <c r="Q4" s="12">
        <v>39</v>
      </c>
      <c r="R4" s="39"/>
      <c r="S4" s="12">
        <v>259</v>
      </c>
      <c r="T4" s="39"/>
      <c r="U4" s="12">
        <v>146</v>
      </c>
      <c r="V4" s="39"/>
      <c r="W4" s="12">
        <v>13</v>
      </c>
      <c r="X4" s="39"/>
      <c r="Y4" s="12">
        <f>SUM(G4,K4,M4,O4,Q4,S4,U4,W4)</f>
        <v>545</v>
      </c>
      <c r="Z4" s="39"/>
      <c r="AA4" s="12">
        <v>759</v>
      </c>
      <c r="AB4" s="39"/>
      <c r="AC4" s="12">
        <f>SUM(Y4,AA4)</f>
        <v>1304</v>
      </c>
      <c r="AD4" s="39"/>
    </row>
    <row r="5" spans="1:30" s="1" customFormat="1" ht="30" customHeight="1">
      <c r="A5" s="1">
        <v>2</v>
      </c>
      <c r="B5" s="20" t="s">
        <v>5</v>
      </c>
      <c r="C5" s="21"/>
      <c r="D5" s="22"/>
      <c r="E5" s="22"/>
      <c r="F5" s="33"/>
      <c r="G5" s="14">
        <v>59823</v>
      </c>
      <c r="H5" s="44"/>
      <c r="I5" s="15">
        <v>36234</v>
      </c>
      <c r="J5" s="45"/>
      <c r="K5" s="14">
        <v>47</v>
      </c>
      <c r="L5" s="16"/>
      <c r="M5" s="14">
        <v>267</v>
      </c>
      <c r="N5" s="16"/>
      <c r="O5" s="14">
        <v>18664</v>
      </c>
      <c r="P5" s="16"/>
      <c r="Q5" s="14">
        <v>5253</v>
      </c>
      <c r="R5" s="16"/>
      <c r="S5" s="14">
        <v>10440</v>
      </c>
      <c r="T5" s="16"/>
      <c r="U5" s="14">
        <v>1920</v>
      </c>
      <c r="V5" s="16"/>
      <c r="W5" s="14">
        <v>1124</v>
      </c>
      <c r="X5" s="16"/>
      <c r="Y5" s="14">
        <f aca="true" t="shared" si="0" ref="Y5:Y35">SUM(G5,K5,M5,O5,Q5,S5,U5,W5)</f>
        <v>97538</v>
      </c>
      <c r="Z5" s="16"/>
      <c r="AA5" s="14">
        <v>8767</v>
      </c>
      <c r="AB5" s="16"/>
      <c r="AC5" s="14">
        <f aca="true" t="shared" si="1" ref="AC5:AC35">SUM(Y5,AA5)</f>
        <v>106305</v>
      </c>
      <c r="AD5" s="16"/>
    </row>
    <row r="6" spans="1:30" s="1" customFormat="1" ht="30" customHeight="1" thickBot="1">
      <c r="A6" s="1">
        <v>3</v>
      </c>
      <c r="B6" s="23" t="s">
        <v>0</v>
      </c>
      <c r="C6" s="24"/>
      <c r="D6" s="24"/>
      <c r="E6" s="24"/>
      <c r="F6" s="35"/>
      <c r="G6" s="17">
        <v>82347</v>
      </c>
      <c r="H6" s="67"/>
      <c r="I6" s="18">
        <v>50959</v>
      </c>
      <c r="J6" s="81"/>
      <c r="K6" s="17">
        <v>13476</v>
      </c>
      <c r="L6" s="19"/>
      <c r="M6" s="17">
        <v>406</v>
      </c>
      <c r="N6" s="19"/>
      <c r="O6" s="17">
        <v>37402</v>
      </c>
      <c r="P6" s="19"/>
      <c r="Q6" s="17">
        <v>9780</v>
      </c>
      <c r="R6" s="19"/>
      <c r="S6" s="17">
        <v>19333</v>
      </c>
      <c r="T6" s="19"/>
      <c r="U6" s="17">
        <v>2287</v>
      </c>
      <c r="V6" s="19"/>
      <c r="W6" s="17">
        <v>1710</v>
      </c>
      <c r="X6" s="19"/>
      <c r="Y6" s="17">
        <f t="shared" si="0"/>
        <v>166741</v>
      </c>
      <c r="Z6" s="19"/>
      <c r="AA6" s="17">
        <v>12313</v>
      </c>
      <c r="AB6" s="19"/>
      <c r="AC6" s="17">
        <f t="shared" si="1"/>
        <v>179054</v>
      </c>
      <c r="AD6" s="19"/>
    </row>
    <row r="7" spans="2:30" s="6" customFormat="1" ht="9.75" customHeight="1" thickBot="1">
      <c r="B7" s="157"/>
      <c r="C7" s="157"/>
      <c r="D7" s="157"/>
      <c r="E7" s="157"/>
      <c r="F7" s="158"/>
      <c r="G7" s="159"/>
      <c r="H7" s="160"/>
      <c r="I7" s="159"/>
      <c r="J7" s="162"/>
      <c r="K7" s="159"/>
      <c r="L7" s="159"/>
      <c r="M7" s="159"/>
      <c r="N7" s="159"/>
      <c r="O7" s="159"/>
      <c r="P7" s="159"/>
      <c r="Q7" s="159"/>
      <c r="R7" s="159"/>
      <c r="S7" s="159"/>
      <c r="T7" s="159"/>
      <c r="U7" s="159"/>
      <c r="V7" s="159"/>
      <c r="W7" s="159"/>
      <c r="X7" s="159"/>
      <c r="Y7" s="159"/>
      <c r="Z7" s="159"/>
      <c r="AA7" s="159"/>
      <c r="AB7" s="159"/>
      <c r="AC7" s="159"/>
      <c r="AD7" s="159"/>
    </row>
    <row r="8" spans="1:30" s="1" customFormat="1" ht="30" customHeight="1">
      <c r="A8" s="1">
        <v>4</v>
      </c>
      <c r="B8" s="221" t="s">
        <v>43</v>
      </c>
      <c r="C8" s="222"/>
      <c r="D8" s="222"/>
      <c r="E8" s="222"/>
      <c r="F8" s="143" t="s">
        <v>165</v>
      </c>
      <c r="G8" s="82">
        <v>9</v>
      </c>
      <c r="H8" s="98">
        <f>G8/G$4</f>
        <v>0.9</v>
      </c>
      <c r="I8" s="106">
        <v>5</v>
      </c>
      <c r="J8" s="83">
        <f>I8/I$4</f>
        <v>1</v>
      </c>
      <c r="K8" s="82">
        <v>6</v>
      </c>
      <c r="L8" s="83">
        <f>K8/K$4</f>
        <v>0.75</v>
      </c>
      <c r="M8" s="82">
        <v>4</v>
      </c>
      <c r="N8" s="83">
        <f>M8/M$4</f>
        <v>0.8</v>
      </c>
      <c r="O8" s="82">
        <v>51</v>
      </c>
      <c r="P8" s="83">
        <f>O8/O$4</f>
        <v>0.7846153846153846</v>
      </c>
      <c r="Q8" s="82">
        <v>23</v>
      </c>
      <c r="R8" s="83">
        <f>Q8/Q$4</f>
        <v>0.5897435897435898</v>
      </c>
      <c r="S8" s="82">
        <v>123</v>
      </c>
      <c r="T8" s="83">
        <f>S8/S$4</f>
        <v>0.4749034749034749</v>
      </c>
      <c r="U8" s="82">
        <v>57</v>
      </c>
      <c r="V8" s="83">
        <f>U8/U$4</f>
        <v>0.3904109589041096</v>
      </c>
      <c r="W8" s="82">
        <v>8</v>
      </c>
      <c r="X8" s="83">
        <f>W8/W$4</f>
        <v>0.6153846153846154</v>
      </c>
      <c r="Y8" s="82">
        <f t="shared" si="0"/>
        <v>281</v>
      </c>
      <c r="Z8" s="83">
        <f>Y8/Y$4</f>
        <v>0.5155963302752293</v>
      </c>
      <c r="AA8" s="82">
        <v>175</v>
      </c>
      <c r="AB8" s="83">
        <f>AA8/AA$4</f>
        <v>0.230566534914361</v>
      </c>
      <c r="AC8" s="82">
        <f t="shared" si="1"/>
        <v>456</v>
      </c>
      <c r="AD8" s="83">
        <f>AC8/AC$4</f>
        <v>0.3496932515337423</v>
      </c>
    </row>
    <row r="9" spans="1:30" s="1" customFormat="1" ht="30" customHeight="1">
      <c r="A9" s="1">
        <v>5</v>
      </c>
      <c r="B9" s="4"/>
      <c r="C9" s="223" t="s">
        <v>186</v>
      </c>
      <c r="D9" s="224"/>
      <c r="E9" s="224"/>
      <c r="F9" s="46"/>
      <c r="G9" s="84"/>
      <c r="H9" s="99"/>
      <c r="I9" s="107"/>
      <c r="J9" s="85"/>
      <c r="K9" s="84"/>
      <c r="L9" s="85"/>
      <c r="M9" s="84"/>
      <c r="N9" s="85"/>
      <c r="O9" s="84"/>
      <c r="P9" s="85"/>
      <c r="Q9" s="84"/>
      <c r="R9" s="85"/>
      <c r="S9" s="84"/>
      <c r="T9" s="85"/>
      <c r="U9" s="84"/>
      <c r="V9" s="85"/>
      <c r="W9" s="84"/>
      <c r="X9" s="85"/>
      <c r="Y9" s="84"/>
      <c r="Z9" s="85"/>
      <c r="AA9" s="84"/>
      <c r="AB9" s="85"/>
      <c r="AC9" s="84"/>
      <c r="AD9" s="85"/>
    </row>
    <row r="10" spans="1:30" s="1" customFormat="1" ht="30" customHeight="1">
      <c r="A10" s="1">
        <v>6</v>
      </c>
      <c r="B10" s="5"/>
      <c r="C10" s="3"/>
      <c r="D10" s="225" t="s">
        <v>44</v>
      </c>
      <c r="E10" s="219"/>
      <c r="F10" s="145" t="s">
        <v>166</v>
      </c>
      <c r="G10" s="84">
        <v>5</v>
      </c>
      <c r="H10" s="99">
        <f>IF(G$8=0,"－",G10/G$8)</f>
        <v>0.5555555555555556</v>
      </c>
      <c r="I10" s="107">
        <v>3</v>
      </c>
      <c r="J10" s="85">
        <f>IF(I$8=0,"－",I10/I$8)</f>
        <v>0.6</v>
      </c>
      <c r="K10" s="84">
        <v>3</v>
      </c>
      <c r="L10" s="85">
        <f>IF(K$8=0,"－",K10/K$8)</f>
        <v>0.5</v>
      </c>
      <c r="M10" s="84">
        <v>2</v>
      </c>
      <c r="N10" s="85">
        <f>IF(M$8=0,"－",M10/M$8)</f>
        <v>0.5</v>
      </c>
      <c r="O10" s="84">
        <v>6</v>
      </c>
      <c r="P10" s="85">
        <f>IF(O$8=0,"－",O10/O$8)</f>
        <v>0.11764705882352941</v>
      </c>
      <c r="Q10" s="84">
        <v>4</v>
      </c>
      <c r="R10" s="85">
        <f>IF(Q$8=0,"－",Q10/Q$8)</f>
        <v>0.17391304347826086</v>
      </c>
      <c r="S10" s="84">
        <v>4</v>
      </c>
      <c r="T10" s="85">
        <f>IF(S$8=0,"－",S10/S$8)</f>
        <v>0.032520325203252036</v>
      </c>
      <c r="U10" s="84">
        <v>2</v>
      </c>
      <c r="V10" s="85">
        <f>IF(U$8=0,"－",U10/U$8)</f>
        <v>0.03508771929824561</v>
      </c>
      <c r="W10" s="84">
        <v>0</v>
      </c>
      <c r="X10" s="85">
        <f>IF(W$8=0,"－",W10/W$8)</f>
        <v>0</v>
      </c>
      <c r="Y10" s="84">
        <f t="shared" si="0"/>
        <v>26</v>
      </c>
      <c r="Z10" s="85">
        <f>IF(Y$8=0,"－",Y10/Y$8)</f>
        <v>0.09252669039145907</v>
      </c>
      <c r="AA10" s="84">
        <v>1</v>
      </c>
      <c r="AB10" s="85">
        <f>IF(AA$8=0,"－",AA10/AA$8)</f>
        <v>0.005714285714285714</v>
      </c>
      <c r="AC10" s="84">
        <f t="shared" si="1"/>
        <v>27</v>
      </c>
      <c r="AD10" s="85">
        <f>IF(AC$8=0,"－",AC10/AC$8)</f>
        <v>0.05921052631578947</v>
      </c>
    </row>
    <row r="11" spans="1:30" s="1" customFormat="1" ht="30" customHeight="1">
      <c r="A11" s="1">
        <v>7</v>
      </c>
      <c r="B11" s="5"/>
      <c r="C11" s="3"/>
      <c r="D11" s="225" t="s">
        <v>45</v>
      </c>
      <c r="E11" s="219"/>
      <c r="F11" s="145" t="s">
        <v>167</v>
      </c>
      <c r="G11" s="84">
        <v>2</v>
      </c>
      <c r="H11" s="99">
        <f>IF(G$8=0,"－",G11/G$8)</f>
        <v>0.2222222222222222</v>
      </c>
      <c r="I11" s="107">
        <v>1</v>
      </c>
      <c r="J11" s="85">
        <f>IF(I$8=0,"－",I11/I$8)</f>
        <v>0.2</v>
      </c>
      <c r="K11" s="84">
        <v>0</v>
      </c>
      <c r="L11" s="85">
        <f>IF(K$8=0,"－",K11/K$8)</f>
        <v>0</v>
      </c>
      <c r="M11" s="84">
        <v>1</v>
      </c>
      <c r="N11" s="85">
        <f>IF(M$8=0,"－",M11/M$8)</f>
        <v>0.25</v>
      </c>
      <c r="O11" s="84">
        <v>2</v>
      </c>
      <c r="P11" s="85">
        <f>IF(O$8=0,"－",O11/O$8)</f>
        <v>0.0392156862745098</v>
      </c>
      <c r="Q11" s="84">
        <v>4</v>
      </c>
      <c r="R11" s="85">
        <f>IF(Q$8=0,"－",Q11/Q$8)</f>
        <v>0.17391304347826086</v>
      </c>
      <c r="S11" s="84">
        <v>0</v>
      </c>
      <c r="T11" s="85">
        <f>IF(S$8=0,"－",S11/S$8)</f>
        <v>0</v>
      </c>
      <c r="U11" s="84">
        <v>1</v>
      </c>
      <c r="V11" s="85">
        <f>IF(U$8=0,"－",U11/U$8)</f>
        <v>0.017543859649122806</v>
      </c>
      <c r="W11" s="84">
        <v>0</v>
      </c>
      <c r="X11" s="85">
        <f>IF(W$8=0,"－",W11/W$8)</f>
        <v>0</v>
      </c>
      <c r="Y11" s="84">
        <f t="shared" si="0"/>
        <v>10</v>
      </c>
      <c r="Z11" s="85">
        <f>IF(Y$8=0,"－",Y11/Y$8)</f>
        <v>0.03558718861209965</v>
      </c>
      <c r="AA11" s="84">
        <v>0</v>
      </c>
      <c r="AB11" s="85">
        <f>IF(AA$8=0,"－",AA11/AA$8)</f>
        <v>0</v>
      </c>
      <c r="AC11" s="84">
        <f t="shared" si="1"/>
        <v>10</v>
      </c>
      <c r="AD11" s="85">
        <f>IF(AC$8=0,"－",AC11/AC$8)</f>
        <v>0.021929824561403508</v>
      </c>
    </row>
    <row r="12" spans="1:30" s="1" customFormat="1" ht="30" customHeight="1">
      <c r="A12" s="1">
        <v>8</v>
      </c>
      <c r="B12" s="5"/>
      <c r="C12" s="3"/>
      <c r="D12" s="225" t="s">
        <v>46</v>
      </c>
      <c r="E12" s="219"/>
      <c r="F12" s="145" t="s">
        <v>168</v>
      </c>
      <c r="G12" s="86">
        <v>1</v>
      </c>
      <c r="H12" s="99">
        <f>IF(G$8=0,"－",G12/G$8)</f>
        <v>0.1111111111111111</v>
      </c>
      <c r="I12" s="108">
        <v>0</v>
      </c>
      <c r="J12" s="87">
        <f>IF(I$8=0,"－",I12/I$8)</f>
        <v>0</v>
      </c>
      <c r="K12" s="86">
        <v>0</v>
      </c>
      <c r="L12" s="87">
        <f>IF(K$8=0,"－",K12/K$8)</f>
        <v>0</v>
      </c>
      <c r="M12" s="86">
        <v>1</v>
      </c>
      <c r="N12" s="87">
        <f>IF(M$8=0,"－",M12/M$8)</f>
        <v>0.25</v>
      </c>
      <c r="O12" s="86">
        <v>7</v>
      </c>
      <c r="P12" s="87">
        <f>IF(O$8=0,"－",O12/O$8)</f>
        <v>0.13725490196078433</v>
      </c>
      <c r="Q12" s="86">
        <v>4</v>
      </c>
      <c r="R12" s="87">
        <f>IF(Q$8=0,"－",Q12/Q$8)</f>
        <v>0.17391304347826086</v>
      </c>
      <c r="S12" s="86">
        <v>13</v>
      </c>
      <c r="T12" s="87">
        <f>IF(S$8=0,"－",S12/S$8)</f>
        <v>0.10569105691056911</v>
      </c>
      <c r="U12" s="86">
        <v>10</v>
      </c>
      <c r="V12" s="87">
        <f>IF(U$8=0,"－",U12/U$8)</f>
        <v>0.17543859649122806</v>
      </c>
      <c r="W12" s="86">
        <v>0</v>
      </c>
      <c r="X12" s="87">
        <f>IF(W$8=0,"－",W12/W$8)</f>
        <v>0</v>
      </c>
      <c r="Y12" s="86">
        <f t="shared" si="0"/>
        <v>36</v>
      </c>
      <c r="Z12" s="87">
        <f>IF(Y$8=0,"－",Y12/Y$8)</f>
        <v>0.12811387900355872</v>
      </c>
      <c r="AA12" s="86">
        <v>22</v>
      </c>
      <c r="AB12" s="87">
        <f>IF(AA$8=0,"－",AA12/AA$8)</f>
        <v>0.12571428571428572</v>
      </c>
      <c r="AC12" s="86">
        <f t="shared" si="1"/>
        <v>58</v>
      </c>
      <c r="AD12" s="87">
        <f>IF(AC$8=0,"－",AC12/AC$8)</f>
        <v>0.12719298245614036</v>
      </c>
    </row>
    <row r="13" spans="1:30" s="1" customFormat="1" ht="30" customHeight="1">
      <c r="A13" s="1">
        <v>9</v>
      </c>
      <c r="B13" s="5"/>
      <c r="C13" s="3"/>
      <c r="D13" s="225" t="s">
        <v>47</v>
      </c>
      <c r="E13" s="219"/>
      <c r="F13" s="146" t="s">
        <v>148</v>
      </c>
      <c r="G13" s="84">
        <v>7</v>
      </c>
      <c r="H13" s="99">
        <f>IF(G$8=0,"－",G13/G$8)</f>
        <v>0.7777777777777778</v>
      </c>
      <c r="I13" s="107">
        <v>3</v>
      </c>
      <c r="J13" s="85">
        <f>IF(I$8=0,"－",I13/I$8)</f>
        <v>0.6</v>
      </c>
      <c r="K13" s="84">
        <v>3</v>
      </c>
      <c r="L13" s="85">
        <f>IF(K$8=0,"－",K13/K$8)</f>
        <v>0.5</v>
      </c>
      <c r="M13" s="84">
        <v>2</v>
      </c>
      <c r="N13" s="85">
        <f>IF(M$8=0,"－",M13/M$8)</f>
        <v>0.5</v>
      </c>
      <c r="O13" s="84">
        <v>39</v>
      </c>
      <c r="P13" s="85">
        <f>IF(O$8=0,"－",O13/O$8)</f>
        <v>0.7647058823529411</v>
      </c>
      <c r="Q13" s="84">
        <v>13</v>
      </c>
      <c r="R13" s="85">
        <f>IF(Q$8=0,"－",Q13/Q$8)</f>
        <v>0.5652173913043478</v>
      </c>
      <c r="S13" s="84">
        <v>98</v>
      </c>
      <c r="T13" s="85">
        <f>IF(S$8=0,"－",S13/S$8)</f>
        <v>0.7967479674796748</v>
      </c>
      <c r="U13" s="84">
        <v>46</v>
      </c>
      <c r="V13" s="85">
        <f>IF(U$8=0,"－",U13/U$8)</f>
        <v>0.8070175438596491</v>
      </c>
      <c r="W13" s="84">
        <v>7</v>
      </c>
      <c r="X13" s="85">
        <f>IF(W$8=0,"－",W13/W$8)</f>
        <v>0.875</v>
      </c>
      <c r="Y13" s="86">
        <f t="shared" si="0"/>
        <v>215</v>
      </c>
      <c r="Z13" s="92">
        <f>IF(Y$8=0,"－",Y13/Y$8)</f>
        <v>0.7651245551601423</v>
      </c>
      <c r="AA13" s="120">
        <v>99</v>
      </c>
      <c r="AB13" s="92">
        <f>IF(AA$8=0,"－",AA13/AA$8)</f>
        <v>0.5657142857142857</v>
      </c>
      <c r="AC13" s="86">
        <f t="shared" si="1"/>
        <v>314</v>
      </c>
      <c r="AD13" s="85">
        <f>IF(AC$8=0,"－",AC13/AC$8)</f>
        <v>0.6885964912280702</v>
      </c>
    </row>
    <row r="14" spans="1:30" s="1" customFormat="1" ht="30" customHeight="1">
      <c r="A14" s="1">
        <v>10</v>
      </c>
      <c r="B14" s="220" t="s">
        <v>48</v>
      </c>
      <c r="C14" s="219"/>
      <c r="D14" s="219"/>
      <c r="E14" s="219"/>
      <c r="F14" s="144" t="s">
        <v>192</v>
      </c>
      <c r="G14" s="88">
        <v>9</v>
      </c>
      <c r="H14" s="101">
        <f>G14/G4</f>
        <v>0.9</v>
      </c>
      <c r="I14" s="109">
        <v>5</v>
      </c>
      <c r="J14" s="89">
        <f>I14/I4</f>
        <v>1</v>
      </c>
      <c r="K14" s="88">
        <v>3</v>
      </c>
      <c r="L14" s="89">
        <f>K14/K4</f>
        <v>0.375</v>
      </c>
      <c r="M14" s="88">
        <v>4</v>
      </c>
      <c r="N14" s="89">
        <f>M14/M4</f>
        <v>0.8</v>
      </c>
      <c r="O14" s="88">
        <v>64</v>
      </c>
      <c r="P14" s="89">
        <f>O14/O4</f>
        <v>0.9846153846153847</v>
      </c>
      <c r="Q14" s="88">
        <v>34</v>
      </c>
      <c r="R14" s="89">
        <f>Q14/Q4</f>
        <v>0.8717948717948718</v>
      </c>
      <c r="S14" s="88">
        <v>144</v>
      </c>
      <c r="T14" s="89">
        <f>S14/S4</f>
        <v>0.555984555984556</v>
      </c>
      <c r="U14" s="88">
        <v>52</v>
      </c>
      <c r="V14" s="89">
        <f>U14/U4</f>
        <v>0.3561643835616438</v>
      </c>
      <c r="W14" s="88">
        <v>11</v>
      </c>
      <c r="X14" s="89">
        <f>W14/W4</f>
        <v>0.8461538461538461</v>
      </c>
      <c r="Y14" s="84">
        <f t="shared" si="0"/>
        <v>321</v>
      </c>
      <c r="Z14" s="85">
        <f>Y14/Y4</f>
        <v>0.5889908256880734</v>
      </c>
      <c r="AA14" s="84">
        <v>661</v>
      </c>
      <c r="AB14" s="85">
        <f>AA14/AA4</f>
        <v>0.8708827404479579</v>
      </c>
      <c r="AC14" s="84">
        <f t="shared" si="1"/>
        <v>982</v>
      </c>
      <c r="AD14" s="89">
        <f>AC14/AC4</f>
        <v>0.7530674846625767</v>
      </c>
    </row>
    <row r="15" spans="1:30" s="1" customFormat="1" ht="30" customHeight="1">
      <c r="A15" s="1">
        <v>11</v>
      </c>
      <c r="B15" s="4"/>
      <c r="C15" s="223" t="s">
        <v>187</v>
      </c>
      <c r="D15" s="224"/>
      <c r="E15" s="224"/>
      <c r="F15" s="46"/>
      <c r="G15" s="88"/>
      <c r="H15" s="101"/>
      <c r="I15" s="109"/>
      <c r="J15" s="89"/>
      <c r="K15" s="88"/>
      <c r="L15" s="89"/>
      <c r="M15" s="88"/>
      <c r="N15" s="89"/>
      <c r="O15" s="88"/>
      <c r="P15" s="89"/>
      <c r="Q15" s="88"/>
      <c r="R15" s="89"/>
      <c r="S15" s="88"/>
      <c r="T15" s="89"/>
      <c r="U15" s="88"/>
      <c r="V15" s="89"/>
      <c r="W15" s="88"/>
      <c r="X15" s="89"/>
      <c r="Y15" s="88"/>
      <c r="Z15" s="89"/>
      <c r="AA15" s="88"/>
      <c r="AB15" s="89"/>
      <c r="AC15" s="88"/>
      <c r="AD15" s="89"/>
    </row>
    <row r="16" spans="1:30" s="1" customFormat="1" ht="30" customHeight="1">
      <c r="A16" s="1">
        <v>12</v>
      </c>
      <c r="B16" s="5"/>
      <c r="C16" s="3"/>
      <c r="D16" s="225" t="s">
        <v>49</v>
      </c>
      <c r="E16" s="219"/>
      <c r="F16" s="145" t="s">
        <v>149</v>
      </c>
      <c r="G16" s="88">
        <v>7</v>
      </c>
      <c r="H16" s="99">
        <f>IF(G$14=0,"－",G16/G$14)</f>
        <v>0.7777777777777778</v>
      </c>
      <c r="I16" s="109">
        <v>5</v>
      </c>
      <c r="J16" s="89">
        <f>IF(I$14=0,"－",I16/I$14)</f>
        <v>1</v>
      </c>
      <c r="K16" s="88">
        <v>2</v>
      </c>
      <c r="L16" s="89">
        <f>IF(K$14=0,"－",K16/K$14)</f>
        <v>0.6666666666666666</v>
      </c>
      <c r="M16" s="88">
        <v>3</v>
      </c>
      <c r="N16" s="89">
        <f>IF(M$14=0,"－",M16/M$14)</f>
        <v>0.75</v>
      </c>
      <c r="O16" s="88">
        <v>54</v>
      </c>
      <c r="P16" s="89">
        <f>IF(O$14=0,"－",O16/O$14)</f>
        <v>0.84375</v>
      </c>
      <c r="Q16" s="88">
        <v>26</v>
      </c>
      <c r="R16" s="89">
        <f>IF(Q$14=0,"－",Q16/Q$14)</f>
        <v>0.7647058823529411</v>
      </c>
      <c r="S16" s="88">
        <v>86</v>
      </c>
      <c r="T16" s="89">
        <f>IF(S$14=0,"－",S16/S$14)</f>
        <v>0.5972222222222222</v>
      </c>
      <c r="U16" s="88">
        <v>29</v>
      </c>
      <c r="V16" s="89">
        <f>IF(U$14=0,"－",U16/U$14)</f>
        <v>0.5576923076923077</v>
      </c>
      <c r="W16" s="88">
        <v>8</v>
      </c>
      <c r="X16" s="89">
        <f>IF(W$14=0,"－",W16/W$14)</f>
        <v>0.7272727272727273</v>
      </c>
      <c r="Y16" s="88">
        <f t="shared" si="0"/>
        <v>215</v>
      </c>
      <c r="Z16" s="89">
        <f>IF(Y$14=0,"－",Y16/Y$14)</f>
        <v>0.6697819314641744</v>
      </c>
      <c r="AA16" s="88">
        <v>658</v>
      </c>
      <c r="AB16" s="89">
        <f>IF(AA$14=0,"－",AA16/AA$14)</f>
        <v>0.9954614220877458</v>
      </c>
      <c r="AC16" s="88">
        <f t="shared" si="1"/>
        <v>873</v>
      </c>
      <c r="AD16" s="89">
        <f>IF(AC$14=0,"－",AC16/AC$14)</f>
        <v>0.8890020366598778</v>
      </c>
    </row>
    <row r="17" spans="1:30" s="1" customFormat="1" ht="30" customHeight="1">
      <c r="A17" s="1">
        <v>13</v>
      </c>
      <c r="B17" s="5"/>
      <c r="C17" s="3"/>
      <c r="D17" s="225" t="s">
        <v>50</v>
      </c>
      <c r="E17" s="219"/>
      <c r="F17" s="145" t="s">
        <v>150</v>
      </c>
      <c r="G17" s="88">
        <v>4</v>
      </c>
      <c r="H17" s="99">
        <f>IF(G$14=0,"－",G17/G$14)</f>
        <v>0.4444444444444444</v>
      </c>
      <c r="I17" s="109">
        <v>4</v>
      </c>
      <c r="J17" s="89">
        <f>IF(I$14=0,"－",I17/I$14)</f>
        <v>0.8</v>
      </c>
      <c r="K17" s="88">
        <v>0</v>
      </c>
      <c r="L17" s="89">
        <f>IF(K$14=0,"－",K17/K$14)</f>
        <v>0</v>
      </c>
      <c r="M17" s="88">
        <v>0</v>
      </c>
      <c r="N17" s="89">
        <f>IF(M$14=0,"－",M17/M$14)</f>
        <v>0</v>
      </c>
      <c r="O17" s="88">
        <v>11</v>
      </c>
      <c r="P17" s="89">
        <f>IF(O$14=0,"－",O17/O$14)</f>
        <v>0.171875</v>
      </c>
      <c r="Q17" s="88">
        <v>4</v>
      </c>
      <c r="R17" s="89">
        <f>IF(Q$14=0,"－",Q17/Q$14)</f>
        <v>0.11764705882352941</v>
      </c>
      <c r="S17" s="88">
        <v>10</v>
      </c>
      <c r="T17" s="89">
        <f>IF(S$14=0,"－",S17/S$14)</f>
        <v>0.06944444444444445</v>
      </c>
      <c r="U17" s="88">
        <v>0</v>
      </c>
      <c r="V17" s="89">
        <f>IF(U$14=0,"－",U17/U$14)</f>
        <v>0</v>
      </c>
      <c r="W17" s="88">
        <v>2</v>
      </c>
      <c r="X17" s="89">
        <f>IF(W$14=0,"－",W17/W$14)</f>
        <v>0.18181818181818182</v>
      </c>
      <c r="Y17" s="88">
        <f t="shared" si="0"/>
        <v>31</v>
      </c>
      <c r="Z17" s="89">
        <f>IF(Y$14=0,"－",Y17/Y$14)</f>
        <v>0.09657320872274143</v>
      </c>
      <c r="AA17" s="88">
        <v>7</v>
      </c>
      <c r="AB17" s="89">
        <f>IF(AA$14=0,"－",AA17/AA$14)</f>
        <v>0.01059001512859304</v>
      </c>
      <c r="AC17" s="88">
        <f t="shared" si="1"/>
        <v>38</v>
      </c>
      <c r="AD17" s="89">
        <f>IF(AC$14=0,"－",AC17/AC$14)</f>
        <v>0.038696537678207736</v>
      </c>
    </row>
    <row r="18" spans="1:30" s="1" customFormat="1" ht="30" customHeight="1">
      <c r="A18" s="1">
        <v>14</v>
      </c>
      <c r="B18" s="5"/>
      <c r="C18" s="3"/>
      <c r="D18" s="225" t="s">
        <v>51</v>
      </c>
      <c r="E18" s="219"/>
      <c r="F18" s="145" t="s">
        <v>151</v>
      </c>
      <c r="G18" s="88">
        <v>8</v>
      </c>
      <c r="H18" s="99">
        <f>IF(G$14=0,"－",G18/G$14)</f>
        <v>0.8888888888888888</v>
      </c>
      <c r="I18" s="109">
        <v>5</v>
      </c>
      <c r="J18" s="89">
        <f>IF(I$14=0,"－",I18/I$14)</f>
        <v>1</v>
      </c>
      <c r="K18" s="88">
        <v>1</v>
      </c>
      <c r="L18" s="89">
        <f>IF(K$14=0,"－",K18/K$14)</f>
        <v>0.3333333333333333</v>
      </c>
      <c r="M18" s="88">
        <v>4</v>
      </c>
      <c r="N18" s="89">
        <f>IF(M$14=0,"－",M18/M$14)</f>
        <v>1</v>
      </c>
      <c r="O18" s="88">
        <v>40</v>
      </c>
      <c r="P18" s="89">
        <f>IF(O$14=0,"－",O18/O$14)</f>
        <v>0.625</v>
      </c>
      <c r="Q18" s="88">
        <v>16</v>
      </c>
      <c r="R18" s="89">
        <f>IF(Q$14=0,"－",Q18/Q$14)</f>
        <v>0.47058823529411764</v>
      </c>
      <c r="S18" s="88">
        <v>43</v>
      </c>
      <c r="T18" s="89">
        <f>IF(S$14=0,"－",S18/S$14)</f>
        <v>0.2986111111111111</v>
      </c>
      <c r="U18" s="88">
        <v>6</v>
      </c>
      <c r="V18" s="89">
        <f>IF(U$14=0,"－",U18/U$14)</f>
        <v>0.11538461538461539</v>
      </c>
      <c r="W18" s="88">
        <v>6</v>
      </c>
      <c r="X18" s="89">
        <f>IF(W$14=0,"－",W18/W$14)</f>
        <v>0.5454545454545454</v>
      </c>
      <c r="Y18" s="88">
        <f t="shared" si="0"/>
        <v>124</v>
      </c>
      <c r="Z18" s="89">
        <f>IF(Y$14=0,"－",Y18/Y$14)</f>
        <v>0.3862928348909657</v>
      </c>
      <c r="AA18" s="88">
        <v>13</v>
      </c>
      <c r="AB18" s="89">
        <f>IF(AA$14=0,"－",AA18/AA$14)</f>
        <v>0.019667170953101363</v>
      </c>
      <c r="AC18" s="88">
        <f t="shared" si="1"/>
        <v>137</v>
      </c>
      <c r="AD18" s="89">
        <f>IF(AC$14=0,"－",AC18/AC$14)</f>
        <v>0.1395112016293279</v>
      </c>
    </row>
    <row r="19" spans="1:30" s="1" customFormat="1" ht="30" customHeight="1">
      <c r="A19" s="1">
        <v>15</v>
      </c>
      <c r="B19" s="5"/>
      <c r="C19" s="3"/>
      <c r="D19" s="225" t="s">
        <v>52</v>
      </c>
      <c r="E19" s="219"/>
      <c r="F19" s="145" t="s">
        <v>193</v>
      </c>
      <c r="G19" s="88">
        <v>3</v>
      </c>
      <c r="H19" s="99">
        <f>IF(G$14=0,"－",G19/G$14)</f>
        <v>0.3333333333333333</v>
      </c>
      <c r="I19" s="109">
        <v>3</v>
      </c>
      <c r="J19" s="89">
        <f>IF(I$14=0,"－",I19/I$14)</f>
        <v>0.6</v>
      </c>
      <c r="K19" s="88">
        <v>0</v>
      </c>
      <c r="L19" s="89">
        <f>IF(K$14=0,"－",K19/K$14)</f>
        <v>0</v>
      </c>
      <c r="M19" s="88">
        <v>1</v>
      </c>
      <c r="N19" s="89">
        <f>IF(M$14=0,"－",M19/M$14)</f>
        <v>0.25</v>
      </c>
      <c r="O19" s="88">
        <v>27</v>
      </c>
      <c r="P19" s="89">
        <f>IF(O$14=0,"－",O19/O$14)</f>
        <v>0.421875</v>
      </c>
      <c r="Q19" s="88">
        <v>11</v>
      </c>
      <c r="R19" s="89">
        <f>IF(Q$14=0,"－",Q19/Q$14)</f>
        <v>0.3235294117647059</v>
      </c>
      <c r="S19" s="88">
        <v>15</v>
      </c>
      <c r="T19" s="89">
        <f>IF(S$14=0,"－",S19/S$14)</f>
        <v>0.10416666666666667</v>
      </c>
      <c r="U19" s="88">
        <v>7</v>
      </c>
      <c r="V19" s="89">
        <f>IF(U$14=0,"－",U19/U$14)</f>
        <v>0.1346153846153846</v>
      </c>
      <c r="W19" s="88">
        <v>5</v>
      </c>
      <c r="X19" s="89">
        <f>IF(W$14=0,"－",W19/W$14)</f>
        <v>0.45454545454545453</v>
      </c>
      <c r="Y19" s="88">
        <f t="shared" si="0"/>
        <v>69</v>
      </c>
      <c r="Z19" s="89">
        <f>IF(Y$14=0,"－",Y19/Y$14)</f>
        <v>0.21495327102803738</v>
      </c>
      <c r="AA19" s="88">
        <v>11</v>
      </c>
      <c r="AB19" s="89">
        <f>IF(AA$14=0,"－",AA19/AA$14)</f>
        <v>0.01664145234493192</v>
      </c>
      <c r="AC19" s="88">
        <f t="shared" si="1"/>
        <v>80</v>
      </c>
      <c r="AD19" s="89">
        <f>IF(AC$14=0,"－",AC19/AC$14)</f>
        <v>0.0814663951120163</v>
      </c>
    </row>
    <row r="20" spans="1:30" s="1" customFormat="1" ht="30" customHeight="1">
      <c r="A20" s="1">
        <v>16</v>
      </c>
      <c r="B20" s="5"/>
      <c r="C20" s="3"/>
      <c r="D20" s="225" t="s">
        <v>53</v>
      </c>
      <c r="E20" s="219"/>
      <c r="F20" s="146" t="s">
        <v>194</v>
      </c>
      <c r="G20" s="88">
        <v>7</v>
      </c>
      <c r="H20" s="99">
        <f>IF(G$14=0,"－",G20/G$14)</f>
        <v>0.7777777777777778</v>
      </c>
      <c r="I20" s="109">
        <v>5</v>
      </c>
      <c r="J20" s="89">
        <f>IF(I$14=0,"－",I20/I$14)</f>
        <v>1</v>
      </c>
      <c r="K20" s="88">
        <v>0</v>
      </c>
      <c r="L20" s="89">
        <f>IF(K$14=0,"－",K20/K$14)</f>
        <v>0</v>
      </c>
      <c r="M20" s="88">
        <v>3</v>
      </c>
      <c r="N20" s="89">
        <f>IF(M$14=0,"－",M20/M$14)</f>
        <v>0.75</v>
      </c>
      <c r="O20" s="88">
        <v>29</v>
      </c>
      <c r="P20" s="89">
        <f>IF(O$14=0,"－",O20/O$14)</f>
        <v>0.453125</v>
      </c>
      <c r="Q20" s="88">
        <v>15</v>
      </c>
      <c r="R20" s="89">
        <f>IF(Q$14=0,"－",Q20/Q$14)</f>
        <v>0.4411764705882353</v>
      </c>
      <c r="S20" s="88">
        <v>66</v>
      </c>
      <c r="T20" s="89">
        <f>IF(S$14=0,"－",S20/S$14)</f>
        <v>0.4583333333333333</v>
      </c>
      <c r="U20" s="88">
        <v>24</v>
      </c>
      <c r="V20" s="89">
        <f>IF(U$14=0,"－",U20/U$14)</f>
        <v>0.46153846153846156</v>
      </c>
      <c r="W20" s="88">
        <v>8</v>
      </c>
      <c r="X20" s="89">
        <f>IF(W$14=0,"－",W20/W$14)</f>
        <v>0.7272727272727273</v>
      </c>
      <c r="Y20" s="88">
        <f t="shared" si="0"/>
        <v>152</v>
      </c>
      <c r="Z20" s="89">
        <f>IF(Y$14=0,"－",Y20/Y$14)</f>
        <v>0.4735202492211838</v>
      </c>
      <c r="AA20" s="88">
        <v>46</v>
      </c>
      <c r="AB20" s="89">
        <f>IF(AA$14=0,"－",AA20/AA$14)</f>
        <v>0.06959152798789713</v>
      </c>
      <c r="AC20" s="88">
        <f t="shared" si="1"/>
        <v>198</v>
      </c>
      <c r="AD20" s="89">
        <f>IF(AC$14=0,"－",AC20/AC$14)</f>
        <v>0.20162932790224034</v>
      </c>
    </row>
    <row r="21" spans="1:30" s="1" customFormat="1" ht="45" customHeight="1">
      <c r="A21" s="1">
        <v>17</v>
      </c>
      <c r="B21" s="218" t="s">
        <v>81</v>
      </c>
      <c r="C21" s="219"/>
      <c r="D21" s="219"/>
      <c r="E21" s="219"/>
      <c r="F21" s="145" t="s">
        <v>153</v>
      </c>
      <c r="G21" s="88">
        <v>1</v>
      </c>
      <c r="H21" s="101">
        <f>G21/G$4</f>
        <v>0.1</v>
      </c>
      <c r="I21" s="109">
        <v>1</v>
      </c>
      <c r="J21" s="89">
        <f>I21/I$4</f>
        <v>0.2</v>
      </c>
      <c r="K21" s="88">
        <v>0</v>
      </c>
      <c r="L21" s="89">
        <f>K21/K$4</f>
        <v>0</v>
      </c>
      <c r="M21" s="88">
        <v>1</v>
      </c>
      <c r="N21" s="89">
        <f>M21/M$4</f>
        <v>0.2</v>
      </c>
      <c r="O21" s="88">
        <v>12</v>
      </c>
      <c r="P21" s="89">
        <f>O21/O$4</f>
        <v>0.18461538461538463</v>
      </c>
      <c r="Q21" s="88">
        <v>3</v>
      </c>
      <c r="R21" s="89">
        <f>Q21/Q$4</f>
        <v>0.07692307692307693</v>
      </c>
      <c r="S21" s="88">
        <v>5</v>
      </c>
      <c r="T21" s="89">
        <f>S21/S$4</f>
        <v>0.019305019305019305</v>
      </c>
      <c r="U21" s="88">
        <v>1</v>
      </c>
      <c r="V21" s="89">
        <f>U21/U$4</f>
        <v>0.00684931506849315</v>
      </c>
      <c r="W21" s="88">
        <v>1</v>
      </c>
      <c r="X21" s="89">
        <f>W21/W$4</f>
        <v>0.07692307692307693</v>
      </c>
      <c r="Y21" s="88">
        <f t="shared" si="0"/>
        <v>24</v>
      </c>
      <c r="Z21" s="89">
        <f>Y21/Y$4</f>
        <v>0.044036697247706424</v>
      </c>
      <c r="AA21" s="88">
        <v>4</v>
      </c>
      <c r="AB21" s="89">
        <f>AA21/AA$4</f>
        <v>0.005270092226613966</v>
      </c>
      <c r="AC21" s="88">
        <f t="shared" si="1"/>
        <v>28</v>
      </c>
      <c r="AD21" s="89">
        <f>AC21/AC$4</f>
        <v>0.02147239263803681</v>
      </c>
    </row>
    <row r="22" spans="1:30" s="1" customFormat="1" ht="45" customHeight="1">
      <c r="A22" s="1">
        <v>18</v>
      </c>
      <c r="B22" s="220" t="s">
        <v>54</v>
      </c>
      <c r="C22" s="219"/>
      <c r="D22" s="219"/>
      <c r="E22" s="219"/>
      <c r="F22" s="144" t="s">
        <v>195</v>
      </c>
      <c r="G22" s="90">
        <v>8</v>
      </c>
      <c r="H22" s="101">
        <f>G22/G$4</f>
        <v>0.8</v>
      </c>
      <c r="I22" s="107">
        <v>4</v>
      </c>
      <c r="J22" s="85">
        <f>I22/I$4</f>
        <v>0.8</v>
      </c>
      <c r="K22" s="90">
        <v>1</v>
      </c>
      <c r="L22" s="85">
        <f>K22/K$4</f>
        <v>0.125</v>
      </c>
      <c r="M22" s="90">
        <v>3</v>
      </c>
      <c r="N22" s="85">
        <f>M22/M$4</f>
        <v>0.6</v>
      </c>
      <c r="O22" s="90">
        <v>45</v>
      </c>
      <c r="P22" s="85">
        <f>O22/O$4</f>
        <v>0.6923076923076923</v>
      </c>
      <c r="Q22" s="90">
        <v>28</v>
      </c>
      <c r="R22" s="85">
        <f>Q22/Q$4</f>
        <v>0.717948717948718</v>
      </c>
      <c r="S22" s="90">
        <v>104</v>
      </c>
      <c r="T22" s="85">
        <f>S22/S$4</f>
        <v>0.4015444015444015</v>
      </c>
      <c r="U22" s="90">
        <v>31</v>
      </c>
      <c r="V22" s="85">
        <f>U22/U$4</f>
        <v>0.21232876712328766</v>
      </c>
      <c r="W22" s="90">
        <v>7</v>
      </c>
      <c r="X22" s="85">
        <f>W22/W$4</f>
        <v>0.5384615384615384</v>
      </c>
      <c r="Y22" s="90">
        <f t="shared" si="0"/>
        <v>227</v>
      </c>
      <c r="Z22" s="85">
        <f>Y22/Y$4</f>
        <v>0.41651376146788993</v>
      </c>
      <c r="AA22" s="90">
        <v>34</v>
      </c>
      <c r="AB22" s="85">
        <f>AA22/AA$4</f>
        <v>0.04479578392621871</v>
      </c>
      <c r="AC22" s="90">
        <f t="shared" si="1"/>
        <v>261</v>
      </c>
      <c r="AD22" s="85">
        <f>AC22/AC$4</f>
        <v>0.20015337423312884</v>
      </c>
    </row>
    <row r="23" spans="1:30" s="1" customFormat="1" ht="30" customHeight="1">
      <c r="A23" s="1">
        <v>19</v>
      </c>
      <c r="B23" s="4"/>
      <c r="C23" s="223" t="s">
        <v>189</v>
      </c>
      <c r="D23" s="224"/>
      <c r="E23" s="224"/>
      <c r="F23" s="46"/>
      <c r="G23" s="90"/>
      <c r="H23" s="99"/>
      <c r="I23" s="107"/>
      <c r="J23" s="85"/>
      <c r="K23" s="90"/>
      <c r="L23" s="85"/>
      <c r="M23" s="90"/>
      <c r="N23" s="85"/>
      <c r="O23" s="90"/>
      <c r="P23" s="85"/>
      <c r="Q23" s="90"/>
      <c r="R23" s="85"/>
      <c r="S23" s="90"/>
      <c r="T23" s="85"/>
      <c r="U23" s="90"/>
      <c r="V23" s="85"/>
      <c r="W23" s="90"/>
      <c r="X23" s="85"/>
      <c r="Y23" s="90"/>
      <c r="Z23" s="85"/>
      <c r="AA23" s="90"/>
      <c r="AB23" s="85"/>
      <c r="AC23" s="90"/>
      <c r="AD23" s="85"/>
    </row>
    <row r="24" spans="1:30" s="1" customFormat="1" ht="30" customHeight="1">
      <c r="A24" s="1">
        <v>20</v>
      </c>
      <c r="B24" s="5"/>
      <c r="C24" s="3"/>
      <c r="D24" s="225" t="s">
        <v>55</v>
      </c>
      <c r="E24" s="219"/>
      <c r="F24" s="145" t="s">
        <v>155</v>
      </c>
      <c r="G24" s="90">
        <v>8</v>
      </c>
      <c r="H24" s="99">
        <f>IF(G$22=0,"－",G24/G$22)</f>
        <v>1</v>
      </c>
      <c r="I24" s="107">
        <v>4</v>
      </c>
      <c r="J24" s="85">
        <f>IF(I$22=0,"－",I24/I$22)</f>
        <v>1</v>
      </c>
      <c r="K24" s="90">
        <v>0</v>
      </c>
      <c r="L24" s="85">
        <f>IF(K$22=0,"－",K24/K$22)</f>
        <v>0</v>
      </c>
      <c r="M24" s="90">
        <v>2</v>
      </c>
      <c r="N24" s="85">
        <f>IF(M$22=0,"－",M24/M$22)</f>
        <v>0.6666666666666666</v>
      </c>
      <c r="O24" s="90">
        <v>40</v>
      </c>
      <c r="P24" s="85">
        <f>IF(O$22=0,"－",O24/O$22)</f>
        <v>0.8888888888888888</v>
      </c>
      <c r="Q24" s="90">
        <v>24</v>
      </c>
      <c r="R24" s="85">
        <f>IF(Q$22=0,"－",Q24/Q$22)</f>
        <v>0.8571428571428571</v>
      </c>
      <c r="S24" s="90">
        <v>76</v>
      </c>
      <c r="T24" s="85">
        <f>IF(S$22=0,"－",S24/S$22)</f>
        <v>0.7307692307692307</v>
      </c>
      <c r="U24" s="90">
        <v>13</v>
      </c>
      <c r="V24" s="85">
        <f>IF(U$22=0,"－",U24/U$22)</f>
        <v>0.41935483870967744</v>
      </c>
      <c r="W24" s="90">
        <v>1</v>
      </c>
      <c r="X24" s="85">
        <f>IF(W$22=0,"－",W24/W$22)</f>
        <v>0.14285714285714285</v>
      </c>
      <c r="Y24" s="90">
        <f t="shared" si="0"/>
        <v>164</v>
      </c>
      <c r="Z24" s="85">
        <f>IF(Y$22=0,"－",Y24/Y$22)</f>
        <v>0.7224669603524229</v>
      </c>
      <c r="AA24" s="90">
        <v>8</v>
      </c>
      <c r="AB24" s="85">
        <f>IF(AA$22=0,"－",AA24/AA$22)</f>
        <v>0.23529411764705882</v>
      </c>
      <c r="AC24" s="90">
        <f t="shared" si="1"/>
        <v>172</v>
      </c>
      <c r="AD24" s="85">
        <f>IF(AC$22=0,"－",AC24/AC$22)</f>
        <v>0.6590038314176245</v>
      </c>
    </row>
    <row r="25" spans="1:30" s="1" customFormat="1" ht="30" customHeight="1">
      <c r="A25" s="1">
        <v>21</v>
      </c>
      <c r="B25" s="5"/>
      <c r="C25" s="3"/>
      <c r="D25" s="225" t="s">
        <v>56</v>
      </c>
      <c r="E25" s="219"/>
      <c r="F25" s="145" t="s">
        <v>196</v>
      </c>
      <c r="G25" s="90">
        <v>5</v>
      </c>
      <c r="H25" s="99">
        <f>IF(G$22=0,"－",G25/G$22)</f>
        <v>0.625</v>
      </c>
      <c r="I25" s="107">
        <v>2</v>
      </c>
      <c r="J25" s="85">
        <f>IF(I$22=0,"－",I25/I$22)</f>
        <v>0.5</v>
      </c>
      <c r="K25" s="90">
        <v>1</v>
      </c>
      <c r="L25" s="85">
        <f>IF(K$22=0,"－",K25/K$22)</f>
        <v>1</v>
      </c>
      <c r="M25" s="90">
        <v>1</v>
      </c>
      <c r="N25" s="85">
        <f>IF(M$22=0,"－",M25/M$22)</f>
        <v>0.3333333333333333</v>
      </c>
      <c r="O25" s="90">
        <v>14</v>
      </c>
      <c r="P25" s="85">
        <f>IF(O$22=0,"－",O25/O$22)</f>
        <v>0.3111111111111111</v>
      </c>
      <c r="Q25" s="90">
        <v>5</v>
      </c>
      <c r="R25" s="85">
        <f>IF(Q$22=0,"－",Q25/Q$22)</f>
        <v>0.17857142857142858</v>
      </c>
      <c r="S25" s="90">
        <v>10</v>
      </c>
      <c r="T25" s="85">
        <f>IF(S$22=0,"－",S25/S$22)</f>
        <v>0.09615384615384616</v>
      </c>
      <c r="U25" s="90">
        <v>3</v>
      </c>
      <c r="V25" s="85">
        <f>IF(U$22=0,"－",U25/U$22)</f>
        <v>0.0967741935483871</v>
      </c>
      <c r="W25" s="90">
        <v>4</v>
      </c>
      <c r="X25" s="85">
        <f>IF(W$22=0,"－",W25/W$22)</f>
        <v>0.5714285714285714</v>
      </c>
      <c r="Y25" s="90">
        <f t="shared" si="0"/>
        <v>43</v>
      </c>
      <c r="Z25" s="85">
        <f>IF(Y$22=0,"－",Y25/Y$22)</f>
        <v>0.1894273127753304</v>
      </c>
      <c r="AA25" s="90">
        <v>1</v>
      </c>
      <c r="AB25" s="85">
        <f>IF(AA$22=0,"－",AA25/AA$22)</f>
        <v>0.029411764705882353</v>
      </c>
      <c r="AC25" s="90">
        <f t="shared" si="1"/>
        <v>44</v>
      </c>
      <c r="AD25" s="85">
        <f>IF(AC$22=0,"－",AC25/AC$22)</f>
        <v>0.1685823754789272</v>
      </c>
    </row>
    <row r="26" spans="1:30" s="1" customFormat="1" ht="30" customHeight="1">
      <c r="A26" s="1">
        <v>22</v>
      </c>
      <c r="B26" s="5"/>
      <c r="C26" s="3"/>
      <c r="D26" s="225" t="s">
        <v>26</v>
      </c>
      <c r="E26" s="219"/>
      <c r="F26" s="145" t="s">
        <v>197</v>
      </c>
      <c r="G26" s="90">
        <v>3</v>
      </c>
      <c r="H26" s="99">
        <f>IF(G$22=0,"－",G26/G$22)</f>
        <v>0.375</v>
      </c>
      <c r="I26" s="107">
        <v>2</v>
      </c>
      <c r="J26" s="85">
        <f>IF(I$22=0,"－",I26/I$22)</f>
        <v>0.5</v>
      </c>
      <c r="K26" s="90">
        <v>0</v>
      </c>
      <c r="L26" s="85">
        <f>IF(K$22=0,"－",K26/K$22)</f>
        <v>0</v>
      </c>
      <c r="M26" s="90">
        <v>1</v>
      </c>
      <c r="N26" s="85">
        <f>IF(M$22=0,"－",M26/M$22)</f>
        <v>0.3333333333333333</v>
      </c>
      <c r="O26" s="90">
        <v>15</v>
      </c>
      <c r="P26" s="85">
        <f>IF(O$22=0,"－",O26/O$22)</f>
        <v>0.3333333333333333</v>
      </c>
      <c r="Q26" s="90">
        <v>9</v>
      </c>
      <c r="R26" s="85">
        <f>IF(Q$22=0,"－",Q26/Q$22)</f>
        <v>0.32142857142857145</v>
      </c>
      <c r="S26" s="90">
        <v>46</v>
      </c>
      <c r="T26" s="85">
        <f>IF(S$22=0,"－",S26/S$22)</f>
        <v>0.4423076923076923</v>
      </c>
      <c r="U26" s="90">
        <v>20</v>
      </c>
      <c r="V26" s="85">
        <f>IF(U$22=0,"－",U26/U$22)</f>
        <v>0.6451612903225806</v>
      </c>
      <c r="W26" s="90">
        <v>4</v>
      </c>
      <c r="X26" s="85">
        <f>IF(W$22=0,"－",W26/W$22)</f>
        <v>0.5714285714285714</v>
      </c>
      <c r="Y26" s="90">
        <f t="shared" si="0"/>
        <v>98</v>
      </c>
      <c r="Z26" s="85">
        <f>IF(Y$22=0,"－",Y26/Y$22)</f>
        <v>0.43171806167400884</v>
      </c>
      <c r="AA26" s="90">
        <v>24</v>
      </c>
      <c r="AB26" s="85">
        <f>IF(AA$22=0,"－",AA26/AA$22)</f>
        <v>0.7058823529411765</v>
      </c>
      <c r="AC26" s="90">
        <f t="shared" si="1"/>
        <v>122</v>
      </c>
      <c r="AD26" s="85">
        <f>IF(AC$22=0,"－",AC26/AC$22)</f>
        <v>0.4674329501915709</v>
      </c>
    </row>
    <row r="27" spans="1:30" s="1" customFormat="1" ht="30" customHeight="1">
      <c r="A27" s="1">
        <v>23</v>
      </c>
      <c r="B27" s="218" t="s">
        <v>57</v>
      </c>
      <c r="C27" s="219"/>
      <c r="D27" s="219"/>
      <c r="E27" s="219"/>
      <c r="F27" s="144" t="s">
        <v>198</v>
      </c>
      <c r="G27" s="91">
        <v>7</v>
      </c>
      <c r="H27" s="101">
        <f>G27/G$4</f>
        <v>0.7</v>
      </c>
      <c r="I27" s="110">
        <v>5</v>
      </c>
      <c r="J27" s="92">
        <f>I27/I$4</f>
        <v>1</v>
      </c>
      <c r="K27" s="91">
        <v>0</v>
      </c>
      <c r="L27" s="92">
        <f>K27/K$4</f>
        <v>0</v>
      </c>
      <c r="M27" s="91">
        <v>1</v>
      </c>
      <c r="N27" s="92">
        <f>M27/M$4</f>
        <v>0.2</v>
      </c>
      <c r="O27" s="91">
        <v>37</v>
      </c>
      <c r="P27" s="92">
        <f>O27/O$4</f>
        <v>0.5692307692307692</v>
      </c>
      <c r="Q27" s="91">
        <v>22</v>
      </c>
      <c r="R27" s="92">
        <f>Q27/Q$4</f>
        <v>0.5641025641025641</v>
      </c>
      <c r="S27" s="91">
        <v>88</v>
      </c>
      <c r="T27" s="92">
        <f>S27/S$4</f>
        <v>0.33976833976833976</v>
      </c>
      <c r="U27" s="91">
        <v>27</v>
      </c>
      <c r="V27" s="92">
        <f>U27/U$4</f>
        <v>0.18493150684931506</v>
      </c>
      <c r="W27" s="91">
        <v>7</v>
      </c>
      <c r="X27" s="92">
        <f>W27/W$4</f>
        <v>0.5384615384615384</v>
      </c>
      <c r="Y27" s="91">
        <f t="shared" si="0"/>
        <v>189</v>
      </c>
      <c r="Z27" s="92">
        <f>Y27/Y$4</f>
        <v>0.3467889908256881</v>
      </c>
      <c r="AA27" s="91">
        <v>46</v>
      </c>
      <c r="AB27" s="92">
        <f>AA27/AA$4</f>
        <v>0.06060606060606061</v>
      </c>
      <c r="AC27" s="91">
        <f t="shared" si="1"/>
        <v>235</v>
      </c>
      <c r="AD27" s="92">
        <f>AC27/AC$4</f>
        <v>0.18021472392638035</v>
      </c>
    </row>
    <row r="28" spans="1:30" s="1" customFormat="1" ht="30" customHeight="1">
      <c r="A28" s="1">
        <v>24</v>
      </c>
      <c r="B28" s="218" t="s">
        <v>86</v>
      </c>
      <c r="C28" s="219"/>
      <c r="D28" s="219"/>
      <c r="E28" s="219"/>
      <c r="F28" s="145" t="s">
        <v>199</v>
      </c>
      <c r="G28" s="93">
        <v>2</v>
      </c>
      <c r="H28" s="101">
        <f>G28/G$4</f>
        <v>0.2</v>
      </c>
      <c r="I28" s="111">
        <v>2</v>
      </c>
      <c r="J28" s="94">
        <f>I28/I$4</f>
        <v>0.4</v>
      </c>
      <c r="K28" s="93">
        <v>0</v>
      </c>
      <c r="L28" s="94">
        <f>K28/K$4</f>
        <v>0</v>
      </c>
      <c r="M28" s="93">
        <v>0</v>
      </c>
      <c r="N28" s="94">
        <f>M28/M$4</f>
        <v>0</v>
      </c>
      <c r="O28" s="93">
        <v>16</v>
      </c>
      <c r="P28" s="94">
        <f>O28/O$4</f>
        <v>0.24615384615384617</v>
      </c>
      <c r="Q28" s="93">
        <v>3</v>
      </c>
      <c r="R28" s="94">
        <f>Q28/Q$4</f>
        <v>0.07692307692307693</v>
      </c>
      <c r="S28" s="93">
        <v>10</v>
      </c>
      <c r="T28" s="94">
        <f>S28/S$4</f>
        <v>0.03861003861003861</v>
      </c>
      <c r="U28" s="93">
        <v>1</v>
      </c>
      <c r="V28" s="94">
        <f>U28/U$4</f>
        <v>0.00684931506849315</v>
      </c>
      <c r="W28" s="93">
        <v>0</v>
      </c>
      <c r="X28" s="94">
        <f>W28/W$4</f>
        <v>0</v>
      </c>
      <c r="Y28" s="93">
        <f t="shared" si="0"/>
        <v>32</v>
      </c>
      <c r="Z28" s="94">
        <f>Y28/Y$4</f>
        <v>0.05871559633027523</v>
      </c>
      <c r="AA28" s="93">
        <v>7</v>
      </c>
      <c r="AB28" s="94">
        <f>AA28/AA$4</f>
        <v>0.00922266139657444</v>
      </c>
      <c r="AC28" s="93">
        <f t="shared" si="1"/>
        <v>39</v>
      </c>
      <c r="AD28" s="94">
        <f>AC28/AC$4</f>
        <v>0.0299079754601227</v>
      </c>
    </row>
    <row r="29" spans="1:30" s="1" customFormat="1" ht="45" customHeight="1">
      <c r="A29" s="1">
        <v>25</v>
      </c>
      <c r="B29" s="218" t="s">
        <v>76</v>
      </c>
      <c r="C29" s="219"/>
      <c r="D29" s="219"/>
      <c r="E29" s="219"/>
      <c r="F29" s="144" t="s">
        <v>200</v>
      </c>
      <c r="G29" s="91">
        <v>5</v>
      </c>
      <c r="H29" s="101">
        <f>G29/G$4</f>
        <v>0.5</v>
      </c>
      <c r="I29" s="110">
        <v>4</v>
      </c>
      <c r="J29" s="92">
        <f>I29/I$4</f>
        <v>0.8</v>
      </c>
      <c r="K29" s="91">
        <v>3</v>
      </c>
      <c r="L29" s="92">
        <f>K29/K$4</f>
        <v>0.375</v>
      </c>
      <c r="M29" s="91">
        <v>3</v>
      </c>
      <c r="N29" s="92">
        <f>M29/M$4</f>
        <v>0.6</v>
      </c>
      <c r="O29" s="91">
        <v>7</v>
      </c>
      <c r="P29" s="92">
        <f>O29/O$4</f>
        <v>0.1076923076923077</v>
      </c>
      <c r="Q29" s="91">
        <v>5</v>
      </c>
      <c r="R29" s="92">
        <f>Q29/Q$4</f>
        <v>0.1282051282051282</v>
      </c>
      <c r="S29" s="91">
        <v>6</v>
      </c>
      <c r="T29" s="92">
        <f>S29/S$4</f>
        <v>0.023166023166023165</v>
      </c>
      <c r="U29" s="91">
        <v>17</v>
      </c>
      <c r="V29" s="92">
        <f>U29/U$4</f>
        <v>0.11643835616438356</v>
      </c>
      <c r="W29" s="91">
        <v>2</v>
      </c>
      <c r="X29" s="92">
        <f>W29/W$4</f>
        <v>0.15384615384615385</v>
      </c>
      <c r="Y29" s="91">
        <f t="shared" si="0"/>
        <v>48</v>
      </c>
      <c r="Z29" s="92">
        <f>Y29/Y$4</f>
        <v>0.08807339449541285</v>
      </c>
      <c r="AA29" s="91">
        <v>0</v>
      </c>
      <c r="AB29" s="92">
        <f>AA29/AA$4</f>
        <v>0</v>
      </c>
      <c r="AC29" s="91">
        <f t="shared" si="1"/>
        <v>48</v>
      </c>
      <c r="AD29" s="92">
        <f>AC29/AC$4</f>
        <v>0.03680981595092025</v>
      </c>
    </row>
    <row r="30" spans="1:30" s="1" customFormat="1" ht="30" customHeight="1">
      <c r="A30" s="1">
        <v>26</v>
      </c>
      <c r="B30" s="220" t="s">
        <v>82</v>
      </c>
      <c r="C30" s="219"/>
      <c r="D30" s="219"/>
      <c r="E30" s="219"/>
      <c r="F30" s="144" t="s">
        <v>128</v>
      </c>
      <c r="G30" s="91">
        <v>8</v>
      </c>
      <c r="H30" s="101">
        <f>G30/G$4</f>
        <v>0.8</v>
      </c>
      <c r="I30" s="110">
        <v>5</v>
      </c>
      <c r="J30" s="92">
        <f>I30/I$4</f>
        <v>1</v>
      </c>
      <c r="K30" s="91">
        <v>0</v>
      </c>
      <c r="L30" s="92">
        <f>K30/K$4</f>
        <v>0</v>
      </c>
      <c r="M30" s="91">
        <v>4</v>
      </c>
      <c r="N30" s="92">
        <f>M30/M$4</f>
        <v>0.8</v>
      </c>
      <c r="O30" s="91">
        <v>48</v>
      </c>
      <c r="P30" s="92">
        <f>O30/O$4</f>
        <v>0.7384615384615385</v>
      </c>
      <c r="Q30" s="91">
        <v>27</v>
      </c>
      <c r="R30" s="92">
        <f>Q30/Q$4</f>
        <v>0.6923076923076923</v>
      </c>
      <c r="S30" s="91">
        <v>101</v>
      </c>
      <c r="T30" s="92">
        <f>S30/S$4</f>
        <v>0.38996138996138996</v>
      </c>
      <c r="U30" s="91">
        <v>29</v>
      </c>
      <c r="V30" s="92">
        <f>U30/U$4</f>
        <v>0.19863013698630136</v>
      </c>
      <c r="W30" s="91">
        <v>8</v>
      </c>
      <c r="X30" s="92">
        <f>W30/W$4</f>
        <v>0.6153846153846154</v>
      </c>
      <c r="Y30" s="91">
        <f t="shared" si="0"/>
        <v>225</v>
      </c>
      <c r="Z30" s="92">
        <f>Y30/Y$4</f>
        <v>0.41284403669724773</v>
      </c>
      <c r="AA30" s="91">
        <v>662</v>
      </c>
      <c r="AB30" s="92">
        <f>AA30/AA$4</f>
        <v>0.8722002635046113</v>
      </c>
      <c r="AC30" s="91">
        <f t="shared" si="1"/>
        <v>887</v>
      </c>
      <c r="AD30" s="92">
        <f>AC30/AC$4</f>
        <v>0.6802147239263804</v>
      </c>
    </row>
    <row r="31" spans="1:30" s="1" customFormat="1" ht="30" customHeight="1">
      <c r="A31" s="1">
        <v>27</v>
      </c>
      <c r="B31" s="4"/>
      <c r="C31" s="223" t="s">
        <v>188</v>
      </c>
      <c r="D31" s="224"/>
      <c r="E31" s="224"/>
      <c r="F31" s="46"/>
      <c r="G31" s="93"/>
      <c r="H31" s="102"/>
      <c r="I31" s="111"/>
      <c r="J31" s="94"/>
      <c r="K31" s="93"/>
      <c r="L31" s="94"/>
      <c r="M31" s="93"/>
      <c r="N31" s="94"/>
      <c r="O31" s="93"/>
      <c r="P31" s="94"/>
      <c r="Q31" s="93"/>
      <c r="R31" s="94"/>
      <c r="S31" s="93"/>
      <c r="T31" s="94"/>
      <c r="U31" s="93"/>
      <c r="V31" s="94"/>
      <c r="W31" s="93"/>
      <c r="X31" s="94"/>
      <c r="Y31" s="93"/>
      <c r="Z31" s="94"/>
      <c r="AA31" s="93"/>
      <c r="AB31" s="94"/>
      <c r="AC31" s="93"/>
      <c r="AD31" s="94"/>
    </row>
    <row r="32" spans="1:30" s="1" customFormat="1" ht="30" customHeight="1">
      <c r="A32" s="1">
        <v>28</v>
      </c>
      <c r="B32" s="5"/>
      <c r="C32" s="3"/>
      <c r="D32" s="225" t="s">
        <v>83</v>
      </c>
      <c r="E32" s="219"/>
      <c r="F32" s="145" t="s">
        <v>201</v>
      </c>
      <c r="G32" s="91">
        <v>0</v>
      </c>
      <c r="H32" s="102">
        <f>IF(G$30=0,"－",G32/G$30)</f>
        <v>0</v>
      </c>
      <c r="I32" s="110">
        <v>0</v>
      </c>
      <c r="J32" s="92">
        <f>IF(I$30=0,"－",I32/I$30)</f>
        <v>0</v>
      </c>
      <c r="K32" s="91">
        <v>0</v>
      </c>
      <c r="L32" s="92" t="str">
        <f>IF(K$30=0,"－",K32/K$30)</f>
        <v>－</v>
      </c>
      <c r="M32" s="91">
        <v>0</v>
      </c>
      <c r="N32" s="92">
        <f>IF(M$30=0,"－",M32/M$30)</f>
        <v>0</v>
      </c>
      <c r="O32" s="91">
        <v>1</v>
      </c>
      <c r="P32" s="92">
        <f>IF(O$30=0,"－",O32/O$30)</f>
        <v>0.020833333333333332</v>
      </c>
      <c r="Q32" s="91">
        <v>0</v>
      </c>
      <c r="R32" s="92">
        <f>IF(Q$30=0,"－",Q32/Q$30)</f>
        <v>0</v>
      </c>
      <c r="S32" s="91">
        <v>1</v>
      </c>
      <c r="T32" s="92">
        <f>IF(S$30=0,"－",S32/S$30)</f>
        <v>0.009900990099009901</v>
      </c>
      <c r="U32" s="91">
        <v>0</v>
      </c>
      <c r="V32" s="92">
        <f>IF(U$30=0,"－",U32/U$30)</f>
        <v>0</v>
      </c>
      <c r="W32" s="91">
        <v>0</v>
      </c>
      <c r="X32" s="92">
        <f>IF(W$30=0,"－",W32/W$30)</f>
        <v>0</v>
      </c>
      <c r="Y32" s="91">
        <f t="shared" si="0"/>
        <v>2</v>
      </c>
      <c r="Z32" s="92">
        <f>IF(Y$30=0,"－",Y32/Y$30)</f>
        <v>0.008888888888888889</v>
      </c>
      <c r="AA32" s="91">
        <v>0</v>
      </c>
      <c r="AB32" s="92">
        <f>IF(AA$30=0,"－",AA32/AA$30)</f>
        <v>0</v>
      </c>
      <c r="AC32" s="91">
        <f t="shared" si="1"/>
        <v>2</v>
      </c>
      <c r="AD32" s="92">
        <f>IF(AC$30=0,"－",AC32/AC$30)</f>
        <v>0.002254791431792559</v>
      </c>
    </row>
    <row r="33" spans="1:30" s="1" customFormat="1" ht="30" customHeight="1">
      <c r="A33" s="1">
        <v>29</v>
      </c>
      <c r="B33" s="5"/>
      <c r="C33" s="3"/>
      <c r="D33" s="225" t="s">
        <v>84</v>
      </c>
      <c r="E33" s="219"/>
      <c r="F33" s="145" t="s">
        <v>202</v>
      </c>
      <c r="G33" s="91">
        <v>7</v>
      </c>
      <c r="H33" s="102">
        <f aca="true" t="shared" si="2" ref="H33:J35">IF(G$30=0,"－",G33/G$30)</f>
        <v>0.875</v>
      </c>
      <c r="I33" s="110">
        <v>4</v>
      </c>
      <c r="J33" s="92">
        <f t="shared" si="2"/>
        <v>0.8</v>
      </c>
      <c r="K33" s="91">
        <v>0</v>
      </c>
      <c r="L33" s="92" t="str">
        <f>IF(K$30=0,"－",K33/K$30)</f>
        <v>－</v>
      </c>
      <c r="M33" s="91">
        <v>4</v>
      </c>
      <c r="N33" s="92">
        <f>IF(M$30=0,"－",M33/M$30)</f>
        <v>1</v>
      </c>
      <c r="O33" s="91">
        <v>39</v>
      </c>
      <c r="P33" s="92">
        <f>IF(O$30=0,"－",O33/O$30)</f>
        <v>0.8125</v>
      </c>
      <c r="Q33" s="91">
        <v>20</v>
      </c>
      <c r="R33" s="92">
        <f>IF(Q$30=0,"－",Q33/Q$30)</f>
        <v>0.7407407407407407</v>
      </c>
      <c r="S33" s="91">
        <v>64</v>
      </c>
      <c r="T33" s="92">
        <f>IF(S$30=0,"－",S33/S$30)</f>
        <v>0.6336633663366337</v>
      </c>
      <c r="U33" s="91">
        <v>13</v>
      </c>
      <c r="V33" s="92">
        <f>IF(U$30=0,"－",U33/U$30)</f>
        <v>0.4482758620689655</v>
      </c>
      <c r="W33" s="91">
        <v>4</v>
      </c>
      <c r="X33" s="92">
        <f>IF(W$30=0,"－",W33/W$30)</f>
        <v>0.5</v>
      </c>
      <c r="Y33" s="91">
        <f t="shared" si="0"/>
        <v>151</v>
      </c>
      <c r="Z33" s="92">
        <f>IF(Y$30=0,"－",Y33/Y$30)</f>
        <v>0.6711111111111111</v>
      </c>
      <c r="AA33" s="91">
        <v>657</v>
      </c>
      <c r="AB33" s="92">
        <f>IF(AA$30=0,"－",AA33/AA$30)</f>
        <v>0.9924471299093656</v>
      </c>
      <c r="AC33" s="91">
        <f t="shared" si="1"/>
        <v>808</v>
      </c>
      <c r="AD33" s="92">
        <f>IF(AC$30=0,"－",AC33/AC$30)</f>
        <v>0.910935738444194</v>
      </c>
    </row>
    <row r="34" spans="1:30" s="1" customFormat="1" ht="30" customHeight="1">
      <c r="A34" s="1">
        <v>30</v>
      </c>
      <c r="B34" s="5"/>
      <c r="C34" s="3"/>
      <c r="D34" s="225" t="s">
        <v>85</v>
      </c>
      <c r="E34" s="219"/>
      <c r="F34" s="145" t="s">
        <v>163</v>
      </c>
      <c r="G34" s="91">
        <v>0</v>
      </c>
      <c r="H34" s="102">
        <f t="shared" si="2"/>
        <v>0</v>
      </c>
      <c r="I34" s="110">
        <v>0</v>
      </c>
      <c r="J34" s="92">
        <f t="shared" si="2"/>
        <v>0</v>
      </c>
      <c r="K34" s="91">
        <v>0</v>
      </c>
      <c r="L34" s="92" t="str">
        <f>IF(K$30=0,"－",K34/K$30)</f>
        <v>－</v>
      </c>
      <c r="M34" s="91">
        <v>0</v>
      </c>
      <c r="N34" s="92">
        <f>IF(M$30=0,"－",M34/M$30)</f>
        <v>0</v>
      </c>
      <c r="O34" s="91">
        <v>0</v>
      </c>
      <c r="P34" s="92">
        <f>IF(O$30=0,"－",O34/O$30)</f>
        <v>0</v>
      </c>
      <c r="Q34" s="91">
        <v>0</v>
      </c>
      <c r="R34" s="92">
        <f>IF(Q$30=0,"－",Q34/Q$30)</f>
        <v>0</v>
      </c>
      <c r="S34" s="91">
        <v>0</v>
      </c>
      <c r="T34" s="92">
        <f>IF(S$30=0,"－",S34/S$30)</f>
        <v>0</v>
      </c>
      <c r="U34" s="91">
        <v>0</v>
      </c>
      <c r="V34" s="92">
        <f>IF(U$30=0,"－",U34/U$30)</f>
        <v>0</v>
      </c>
      <c r="W34" s="91">
        <v>0</v>
      </c>
      <c r="X34" s="92">
        <f>IF(W$30=0,"－",W34/W$30)</f>
        <v>0</v>
      </c>
      <c r="Y34" s="91">
        <f t="shared" si="0"/>
        <v>0</v>
      </c>
      <c r="Z34" s="92">
        <f>IF(Y$30=0,"－",Y34/Y$30)</f>
        <v>0</v>
      </c>
      <c r="AA34" s="91">
        <v>4</v>
      </c>
      <c r="AB34" s="92">
        <f>IF(AA$30=0,"－",AA34/AA$30)</f>
        <v>0.006042296072507553</v>
      </c>
      <c r="AC34" s="91">
        <f t="shared" si="1"/>
        <v>4</v>
      </c>
      <c r="AD34" s="92">
        <f>IF(AC$30=0,"－",AC34/AC$30)</f>
        <v>0.004509582863585118</v>
      </c>
    </row>
    <row r="35" spans="1:30" s="1" customFormat="1" ht="30" customHeight="1" thickBot="1">
      <c r="A35" s="1">
        <v>31</v>
      </c>
      <c r="B35" s="78"/>
      <c r="C35" s="79"/>
      <c r="D35" s="216" t="s">
        <v>47</v>
      </c>
      <c r="E35" s="217"/>
      <c r="F35" s="147" t="s">
        <v>203</v>
      </c>
      <c r="G35" s="96">
        <v>2</v>
      </c>
      <c r="H35" s="148">
        <f t="shared" si="2"/>
        <v>0.25</v>
      </c>
      <c r="I35" s="113">
        <v>1</v>
      </c>
      <c r="J35" s="97">
        <f t="shared" si="2"/>
        <v>0.2</v>
      </c>
      <c r="K35" s="96">
        <v>0</v>
      </c>
      <c r="L35" s="97" t="str">
        <f>IF(K$30=0,"－",K35/K$30)</f>
        <v>－</v>
      </c>
      <c r="M35" s="96">
        <v>0</v>
      </c>
      <c r="N35" s="97">
        <f>IF(M$30=0,"－",M35/M$30)</f>
        <v>0</v>
      </c>
      <c r="O35" s="96">
        <v>14</v>
      </c>
      <c r="P35" s="97">
        <f>IF(O$30=0,"－",O35/O$30)</f>
        <v>0.2916666666666667</v>
      </c>
      <c r="Q35" s="96">
        <v>9</v>
      </c>
      <c r="R35" s="97">
        <f>IF(Q$30=0,"－",Q35/Q$30)</f>
        <v>0.3333333333333333</v>
      </c>
      <c r="S35" s="96">
        <v>44</v>
      </c>
      <c r="T35" s="97">
        <f>IF(S$30=0,"－",S35/S$30)</f>
        <v>0.43564356435643564</v>
      </c>
      <c r="U35" s="96">
        <v>17</v>
      </c>
      <c r="V35" s="97">
        <f>IF(U$30=0,"－",U35/U$30)</f>
        <v>0.5862068965517241</v>
      </c>
      <c r="W35" s="96">
        <v>5</v>
      </c>
      <c r="X35" s="97">
        <f>IF(W$30=0,"－",W35/W$30)</f>
        <v>0.625</v>
      </c>
      <c r="Y35" s="96">
        <f t="shared" si="0"/>
        <v>91</v>
      </c>
      <c r="Z35" s="97">
        <f>IF(Y$30=0,"－",Y35/Y$30)</f>
        <v>0.40444444444444444</v>
      </c>
      <c r="AA35" s="96">
        <v>28</v>
      </c>
      <c r="AB35" s="97">
        <f>IF(AA$30=0,"－",AA35/AA$30)</f>
        <v>0.04229607250755287</v>
      </c>
      <c r="AC35" s="96">
        <f t="shared" si="1"/>
        <v>119</v>
      </c>
      <c r="AD35" s="97">
        <f>IF(AC$30=0,"－",AC35/AC$30)</f>
        <v>0.13416009019165728</v>
      </c>
    </row>
    <row r="36" ht="23.25" customHeight="1">
      <c r="B36" s="31" t="s">
        <v>205</v>
      </c>
    </row>
  </sheetData>
  <sheetProtection/>
  <mergeCells count="41">
    <mergeCell ref="AC2:AD3"/>
    <mergeCell ref="D32:E32"/>
    <mergeCell ref="D33:E33"/>
    <mergeCell ref="AA2:AB3"/>
    <mergeCell ref="Y2:Z3"/>
    <mergeCell ref="W2:X3"/>
    <mergeCell ref="U2:V3"/>
    <mergeCell ref="S2:T3"/>
    <mergeCell ref="Q2:R3"/>
    <mergeCell ref="O2:P3"/>
    <mergeCell ref="M2:N3"/>
    <mergeCell ref="D13:E13"/>
    <mergeCell ref="B14:E14"/>
    <mergeCell ref="K2:L3"/>
    <mergeCell ref="I3:J3"/>
    <mergeCell ref="G2:H3"/>
    <mergeCell ref="B2:F3"/>
    <mergeCell ref="C15:E15"/>
    <mergeCell ref="D16:E16"/>
    <mergeCell ref="D17:E17"/>
    <mergeCell ref="D18:E18"/>
    <mergeCell ref="D19:E19"/>
    <mergeCell ref="D20:E20"/>
    <mergeCell ref="B21:E21"/>
    <mergeCell ref="C23:E23"/>
    <mergeCell ref="C31:E31"/>
    <mergeCell ref="D34:E34"/>
    <mergeCell ref="D24:E24"/>
    <mergeCell ref="D25:E25"/>
    <mergeCell ref="D26:E26"/>
    <mergeCell ref="B30:E30"/>
    <mergeCell ref="D35:E35"/>
    <mergeCell ref="B27:E27"/>
    <mergeCell ref="B28:E28"/>
    <mergeCell ref="B29:E29"/>
    <mergeCell ref="B22:E22"/>
    <mergeCell ref="B8:E8"/>
    <mergeCell ref="C9:E9"/>
    <mergeCell ref="D10:E10"/>
    <mergeCell ref="D11:E11"/>
    <mergeCell ref="D12:E12"/>
  </mergeCells>
  <printOptions horizontalCentered="1"/>
  <pageMargins left="0.31496062992125984" right="0.31496062992125984" top="0.5511811023622047" bottom="0.5511811023622047" header="0.31496062992125984" footer="0.31496062992125984"/>
  <pageSetup horizontalDpi="600" verticalDpi="600" orientation="landscape" paperSize="8"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2012-03-13T10:13:57Z</cp:lastPrinted>
  <dcterms:created xsi:type="dcterms:W3CDTF">2008-03-11T02:15:09Z</dcterms:created>
  <dcterms:modified xsi:type="dcterms:W3CDTF">2019-07-31T08:28:03Z</dcterms:modified>
  <cp:category/>
  <cp:version/>
  <cp:contentType/>
  <cp:contentStatus/>
</cp:coreProperties>
</file>