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filterPrivacy="1" defaultThemeVersion="124226"/>
  <xr:revisionPtr revIDLastSave="0" documentId="8_{8D1991B7-0002-4A4F-8DF3-4347500C635A}" xr6:coauthVersionLast="47" xr6:coauthVersionMax="47" xr10:uidLastSave="{00000000-0000-0000-0000-000000000000}"/>
  <bookViews>
    <workbookView xWindow="-60" yWindow="-60" windowWidth="15480" windowHeight="11640" tabRatio="794" xr2:uid="{84F2739E-3190-4E41-89F9-1FB682C5B2A8}"/>
  </bookViews>
  <sheets>
    <sheet name="Ⅰ.視覚障害がい者" sheetId="35" r:id="rId1"/>
    <sheet name="Ⅱ.自筆困難者" sheetId="38" r:id="rId2"/>
    <sheet name="Ⅲ.聴覚障がい者" sheetId="37" r:id="rId3"/>
    <sheet name="Ⅳ.身体障がい者、Ⅴ.知的等障がい者" sheetId="40" r:id="rId4"/>
    <sheet name="Ⅵ.その他の取組み" sheetId="41" r:id="rId5"/>
  </sheets>
  <definedNames>
    <definedName name="_xlnm.Print_Area" localSheetId="0">'Ⅰ.視覚障害がい者'!$A$1:$AD$46</definedName>
    <definedName name="_xlnm.Print_Area" localSheetId="1">'Ⅱ.自筆困難者'!$A$1:$AD$21</definedName>
    <definedName name="_xlnm.Print_Area" localSheetId="2">'Ⅲ.聴覚障がい者'!$A$1:$AD$36</definedName>
    <definedName name="_xlnm.Print_Area" localSheetId="3">'Ⅳ.身体障がい者、Ⅴ.知的等障がい者'!$A$1:$AD$17</definedName>
    <definedName name="_xlnm.Print_Area" localSheetId="4">'Ⅵ.その他の取組み'!$A$1:$AD$36</definedName>
    <definedName name="_xlnm.Print_Titles" localSheetId="0">'Ⅰ.視覚障害がい者'!$A:$F,'Ⅰ.視覚障害がい者'!$1:$7</definedName>
    <definedName name="_xlnm.Print_Titles" localSheetId="1">'Ⅱ.自筆困難者'!$A:$F,'Ⅱ.自筆困難者'!$1:$7</definedName>
    <definedName name="_xlnm.Print_Titles" localSheetId="2">'Ⅲ.聴覚障がい者'!$A:$F,'Ⅲ.聴覚障がい者'!$1:$7</definedName>
    <definedName name="_xlnm.Print_Titles" localSheetId="3">'Ⅳ.身体障がい者、Ⅴ.知的等障がい者'!$A:$F,'Ⅳ.身体障がい者、Ⅴ.知的等障がい者'!$1:$7</definedName>
    <definedName name="_xlnm.Print_Titles" localSheetId="4">'Ⅵ.その他の取組み'!$A:$F,'Ⅵ.その他の取組み'!$1:$7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35" l="1"/>
  <c r="J34" i="35"/>
  <c r="H34" i="35"/>
  <c r="J31" i="35"/>
  <c r="J32" i="35"/>
  <c r="J33" i="35"/>
  <c r="H33" i="35"/>
  <c r="H31" i="35"/>
  <c r="H26" i="37"/>
  <c r="AB35" i="35"/>
  <c r="X35" i="35"/>
  <c r="V35" i="35"/>
  <c r="T35" i="35"/>
  <c r="R35" i="35"/>
  <c r="P35" i="35"/>
  <c r="N35" i="35"/>
  <c r="L35" i="35"/>
  <c r="J35" i="35"/>
  <c r="L34" i="35"/>
  <c r="N33" i="35"/>
  <c r="AB34" i="35"/>
  <c r="X34" i="35"/>
  <c r="V34" i="35"/>
  <c r="T34" i="35"/>
  <c r="R34" i="35"/>
  <c r="P34" i="35"/>
  <c r="N34" i="35"/>
  <c r="AB45" i="35"/>
  <c r="H29" i="37"/>
  <c r="J29" i="37"/>
  <c r="L29" i="37"/>
  <c r="N29" i="37"/>
  <c r="P29" i="37"/>
  <c r="R29" i="37"/>
  <c r="T29" i="37"/>
  <c r="V29" i="37"/>
  <c r="AB29" i="37"/>
  <c r="X29" i="37"/>
  <c r="N30" i="37"/>
  <c r="N32" i="37"/>
  <c r="P28" i="37"/>
  <c r="N23" i="37"/>
  <c r="N24" i="37"/>
  <c r="N27" i="37"/>
  <c r="N28" i="37"/>
  <c r="N17" i="37"/>
  <c r="N18" i="37"/>
  <c r="N19" i="37"/>
  <c r="Y31" i="35"/>
  <c r="Y32" i="35"/>
  <c r="AC32" i="35" s="1"/>
  <c r="Y33" i="35"/>
  <c r="AC33" i="35" s="1"/>
  <c r="Y34" i="35"/>
  <c r="AC34" i="35"/>
  <c r="Y35" i="35"/>
  <c r="AB31" i="35"/>
  <c r="AB32" i="35"/>
  <c r="AB33" i="35"/>
  <c r="X31" i="35"/>
  <c r="X32" i="35"/>
  <c r="X33" i="35"/>
  <c r="V33" i="35"/>
  <c r="V31" i="35"/>
  <c r="V32" i="35"/>
  <c r="T31" i="35"/>
  <c r="T32" i="35"/>
  <c r="T33" i="35"/>
  <c r="R31" i="35"/>
  <c r="R32" i="35"/>
  <c r="R33" i="35"/>
  <c r="P31" i="35"/>
  <c r="P32" i="35"/>
  <c r="P33" i="35"/>
  <c r="N31" i="35"/>
  <c r="N32" i="35"/>
  <c r="AB42" i="35"/>
  <c r="AB43" i="35"/>
  <c r="AB44" i="35"/>
  <c r="Y41" i="35"/>
  <c r="X42" i="35"/>
  <c r="X43" i="35"/>
  <c r="X44" i="35"/>
  <c r="V44" i="35"/>
  <c r="V43" i="35"/>
  <c r="V42" i="35"/>
  <c r="T42" i="35"/>
  <c r="T43" i="35"/>
  <c r="T44" i="35"/>
  <c r="R42" i="35"/>
  <c r="R43" i="35"/>
  <c r="R44" i="35"/>
  <c r="P42" i="35"/>
  <c r="P43" i="35"/>
  <c r="P44" i="35"/>
  <c r="H44" i="35"/>
  <c r="H42" i="35"/>
  <c r="H43" i="35"/>
  <c r="H45" i="35"/>
  <c r="H41" i="35"/>
  <c r="J42" i="35"/>
  <c r="J41" i="35"/>
  <c r="J43" i="35"/>
  <c r="J44" i="35"/>
  <c r="J45" i="35"/>
  <c r="L43" i="35"/>
  <c r="L45" i="35"/>
  <c r="L42" i="35"/>
  <c r="L44" i="35"/>
  <c r="L41" i="35"/>
  <c r="N43" i="35"/>
  <c r="N42" i="35"/>
  <c r="N41" i="35"/>
  <c r="N44" i="35"/>
  <c r="N45" i="35"/>
  <c r="N39" i="35"/>
  <c r="N38" i="35"/>
  <c r="N37" i="35"/>
  <c r="N36" i="35"/>
  <c r="N27" i="35"/>
  <c r="N28" i="35"/>
  <c r="N29" i="35"/>
  <c r="N26" i="35"/>
  <c r="Y29" i="37"/>
  <c r="AC29" i="37"/>
  <c r="Y43" i="35"/>
  <c r="AC43" i="35"/>
  <c r="Y42" i="35"/>
  <c r="AC42" i="35"/>
  <c r="Y17" i="38"/>
  <c r="T41" i="35"/>
  <c r="L33" i="35"/>
  <c r="L32" i="35"/>
  <c r="L31" i="35"/>
  <c r="H32" i="35"/>
  <c r="H29" i="35"/>
  <c r="Y13" i="41"/>
  <c r="AC13" i="41"/>
  <c r="Y13" i="37"/>
  <c r="AC13" i="37"/>
  <c r="Y13" i="38"/>
  <c r="AC13" i="38"/>
  <c r="AB20" i="38"/>
  <c r="AB19" i="38"/>
  <c r="AB18" i="38"/>
  <c r="AB17" i="38"/>
  <c r="AB16" i="38"/>
  <c r="AB15" i="38"/>
  <c r="AB13" i="38"/>
  <c r="AB12" i="38"/>
  <c r="AB11" i="38"/>
  <c r="AB10" i="38"/>
  <c r="AB8" i="38"/>
  <c r="X20" i="38"/>
  <c r="X19" i="38"/>
  <c r="X18" i="38"/>
  <c r="X17" i="38"/>
  <c r="X16" i="38"/>
  <c r="X15" i="38"/>
  <c r="X13" i="38"/>
  <c r="X12" i="38"/>
  <c r="X11" i="38"/>
  <c r="X10" i="38"/>
  <c r="X8" i="38"/>
  <c r="V20" i="38"/>
  <c r="V19" i="38"/>
  <c r="V18" i="38"/>
  <c r="V17" i="38"/>
  <c r="V16" i="38"/>
  <c r="V15" i="38"/>
  <c r="V13" i="38"/>
  <c r="V12" i="38"/>
  <c r="V11" i="38"/>
  <c r="V10" i="38"/>
  <c r="V8" i="38"/>
  <c r="T20" i="38"/>
  <c r="T19" i="38"/>
  <c r="T18" i="38"/>
  <c r="T17" i="38"/>
  <c r="T16" i="38"/>
  <c r="T15" i="38"/>
  <c r="T13" i="38"/>
  <c r="T12" i="38"/>
  <c r="T11" i="38"/>
  <c r="T10" i="38"/>
  <c r="T8" i="38"/>
  <c r="R20" i="38"/>
  <c r="R19" i="38"/>
  <c r="R18" i="38"/>
  <c r="R17" i="38"/>
  <c r="R16" i="38"/>
  <c r="R15" i="38"/>
  <c r="R13" i="38"/>
  <c r="R12" i="38"/>
  <c r="R11" i="38"/>
  <c r="R10" i="38"/>
  <c r="R8" i="38"/>
  <c r="P20" i="38"/>
  <c r="P19" i="38"/>
  <c r="P18" i="38"/>
  <c r="P17" i="38"/>
  <c r="P16" i="38"/>
  <c r="P15" i="38"/>
  <c r="P13" i="38"/>
  <c r="P12" i="38"/>
  <c r="P11" i="38"/>
  <c r="P10" i="38"/>
  <c r="P8" i="38"/>
  <c r="N20" i="38"/>
  <c r="N19" i="38"/>
  <c r="N18" i="38"/>
  <c r="N17" i="38"/>
  <c r="N16" i="38"/>
  <c r="N15" i="38"/>
  <c r="N13" i="38"/>
  <c r="N12" i="38"/>
  <c r="N11" i="38"/>
  <c r="N10" i="38"/>
  <c r="N8" i="38"/>
  <c r="L20" i="38"/>
  <c r="L19" i="38"/>
  <c r="L18" i="38"/>
  <c r="L17" i="38"/>
  <c r="L16" i="38"/>
  <c r="L15" i="38"/>
  <c r="L13" i="38"/>
  <c r="L12" i="38"/>
  <c r="L11" i="38"/>
  <c r="L10" i="38"/>
  <c r="L8" i="38"/>
  <c r="J20" i="38"/>
  <c r="J19" i="38"/>
  <c r="J18" i="38"/>
  <c r="J17" i="38"/>
  <c r="J16" i="38"/>
  <c r="J15" i="38"/>
  <c r="J13" i="38"/>
  <c r="J12" i="38"/>
  <c r="J11" i="38"/>
  <c r="J10" i="38"/>
  <c r="J8" i="38"/>
  <c r="AB35" i="41"/>
  <c r="AB34" i="41"/>
  <c r="AB33" i="41"/>
  <c r="AB32" i="41"/>
  <c r="AB30" i="41"/>
  <c r="AB29" i="41"/>
  <c r="AB28" i="41"/>
  <c r="AB27" i="41"/>
  <c r="AB26" i="41"/>
  <c r="AB25" i="41"/>
  <c r="AB24" i="41"/>
  <c r="AB22" i="41"/>
  <c r="AB21" i="41"/>
  <c r="AB20" i="41"/>
  <c r="AB19" i="41"/>
  <c r="AB18" i="41"/>
  <c r="AB17" i="41"/>
  <c r="AB16" i="41"/>
  <c r="AB14" i="41"/>
  <c r="AB13" i="41"/>
  <c r="AB12" i="41"/>
  <c r="AB11" i="41"/>
  <c r="AB10" i="41"/>
  <c r="AB8" i="41"/>
  <c r="X35" i="41"/>
  <c r="X34" i="41"/>
  <c r="X33" i="41"/>
  <c r="X32" i="41"/>
  <c r="X30" i="41"/>
  <c r="X29" i="41"/>
  <c r="X28" i="41"/>
  <c r="X27" i="41"/>
  <c r="X26" i="41"/>
  <c r="X25" i="41"/>
  <c r="X24" i="41"/>
  <c r="X22" i="41"/>
  <c r="X21" i="41"/>
  <c r="X20" i="41"/>
  <c r="X19" i="41"/>
  <c r="X18" i="41"/>
  <c r="X17" i="41"/>
  <c r="X16" i="41"/>
  <c r="X14" i="41"/>
  <c r="X13" i="41"/>
  <c r="X12" i="41"/>
  <c r="X11" i="41"/>
  <c r="X10" i="41"/>
  <c r="X8" i="41"/>
  <c r="V35" i="41"/>
  <c r="V34" i="41"/>
  <c r="V33" i="41"/>
  <c r="V32" i="41"/>
  <c r="V30" i="41"/>
  <c r="V29" i="41"/>
  <c r="V28" i="41"/>
  <c r="V27" i="41"/>
  <c r="V26" i="41"/>
  <c r="V25" i="41"/>
  <c r="V24" i="41"/>
  <c r="V22" i="41"/>
  <c r="V21" i="41"/>
  <c r="V20" i="41"/>
  <c r="V19" i="41"/>
  <c r="V18" i="41"/>
  <c r="V17" i="41"/>
  <c r="V16" i="41"/>
  <c r="V14" i="41"/>
  <c r="V13" i="41"/>
  <c r="V12" i="41"/>
  <c r="V11" i="41"/>
  <c r="V10" i="41"/>
  <c r="V8" i="41"/>
  <c r="T35" i="41"/>
  <c r="T34" i="41"/>
  <c r="T33" i="41"/>
  <c r="T32" i="41"/>
  <c r="T30" i="41"/>
  <c r="T29" i="41"/>
  <c r="T28" i="41"/>
  <c r="T27" i="41"/>
  <c r="T26" i="41"/>
  <c r="T25" i="41"/>
  <c r="T24" i="41"/>
  <c r="T22" i="41"/>
  <c r="T21" i="41"/>
  <c r="T20" i="41"/>
  <c r="T19" i="41"/>
  <c r="T18" i="41"/>
  <c r="T17" i="41"/>
  <c r="T16" i="41"/>
  <c r="T14" i="41"/>
  <c r="T13" i="41"/>
  <c r="T12" i="41"/>
  <c r="T11" i="41"/>
  <c r="T10" i="41"/>
  <c r="T8" i="41"/>
  <c r="R35" i="41"/>
  <c r="R34" i="41"/>
  <c r="R33" i="41"/>
  <c r="R32" i="41"/>
  <c r="R30" i="41"/>
  <c r="R29" i="41"/>
  <c r="R28" i="41"/>
  <c r="R27" i="41"/>
  <c r="R26" i="41"/>
  <c r="R25" i="41"/>
  <c r="R24" i="41"/>
  <c r="R22" i="41"/>
  <c r="R21" i="41"/>
  <c r="R20" i="41"/>
  <c r="R19" i="41"/>
  <c r="R18" i="41"/>
  <c r="R17" i="41"/>
  <c r="R16" i="41"/>
  <c r="R14" i="41"/>
  <c r="R13" i="41"/>
  <c r="R12" i="41"/>
  <c r="R11" i="41"/>
  <c r="R10" i="41"/>
  <c r="R8" i="41"/>
  <c r="P35" i="41"/>
  <c r="P34" i="41"/>
  <c r="P33" i="41"/>
  <c r="P32" i="41"/>
  <c r="P30" i="41"/>
  <c r="P29" i="41"/>
  <c r="P28" i="41"/>
  <c r="P27" i="41"/>
  <c r="P26" i="41"/>
  <c r="P25" i="41"/>
  <c r="P24" i="41"/>
  <c r="P22" i="41"/>
  <c r="P21" i="41"/>
  <c r="P20" i="41"/>
  <c r="P19" i="41"/>
  <c r="P18" i="41"/>
  <c r="P17" i="41"/>
  <c r="P16" i="41"/>
  <c r="P14" i="41"/>
  <c r="P13" i="41"/>
  <c r="P12" i="41"/>
  <c r="P11" i="41"/>
  <c r="P10" i="41"/>
  <c r="P8" i="41"/>
  <c r="N35" i="41"/>
  <c r="N34" i="41"/>
  <c r="N33" i="41"/>
  <c r="N32" i="41"/>
  <c r="N30" i="41"/>
  <c r="N29" i="41"/>
  <c r="N28" i="41"/>
  <c r="N27" i="41"/>
  <c r="N26" i="41"/>
  <c r="N25" i="41"/>
  <c r="N24" i="41"/>
  <c r="N22" i="41"/>
  <c r="N21" i="41"/>
  <c r="N20" i="41"/>
  <c r="N19" i="41"/>
  <c r="N18" i="41"/>
  <c r="N17" i="41"/>
  <c r="N16" i="41"/>
  <c r="N14" i="41"/>
  <c r="N13" i="41"/>
  <c r="N12" i="41"/>
  <c r="N11" i="41"/>
  <c r="N10" i="41"/>
  <c r="N8" i="41"/>
  <c r="L35" i="41"/>
  <c r="L34" i="41"/>
  <c r="L33" i="41"/>
  <c r="L32" i="41"/>
  <c r="L30" i="41"/>
  <c r="L29" i="41"/>
  <c r="L28" i="41"/>
  <c r="L27" i="41"/>
  <c r="L26" i="41"/>
  <c r="L25" i="41"/>
  <c r="L24" i="41"/>
  <c r="L22" i="41"/>
  <c r="L21" i="41"/>
  <c r="L20" i="41"/>
  <c r="L19" i="41"/>
  <c r="L18" i="41"/>
  <c r="L17" i="41"/>
  <c r="L16" i="41"/>
  <c r="L14" i="41"/>
  <c r="L13" i="41"/>
  <c r="L12" i="41"/>
  <c r="L11" i="41"/>
  <c r="L10" i="41"/>
  <c r="L8" i="41"/>
  <c r="J35" i="41"/>
  <c r="J34" i="41"/>
  <c r="J33" i="41"/>
  <c r="J32" i="41"/>
  <c r="J30" i="41"/>
  <c r="J29" i="41"/>
  <c r="J28" i="41"/>
  <c r="J27" i="41"/>
  <c r="J26" i="41"/>
  <c r="J25" i="41"/>
  <c r="J24" i="41"/>
  <c r="J22" i="41"/>
  <c r="J21" i="41"/>
  <c r="J20" i="41"/>
  <c r="J19" i="41"/>
  <c r="J18" i="41"/>
  <c r="J17" i="41"/>
  <c r="J16" i="41"/>
  <c r="J14" i="41"/>
  <c r="J13" i="41"/>
  <c r="J12" i="41"/>
  <c r="J11" i="41"/>
  <c r="J10" i="41"/>
  <c r="J8" i="41"/>
  <c r="H35" i="41"/>
  <c r="H34" i="41"/>
  <c r="H33" i="41"/>
  <c r="H32" i="41"/>
  <c r="H30" i="41"/>
  <c r="H28" i="41"/>
  <c r="H29" i="41"/>
  <c r="H27" i="41"/>
  <c r="H25" i="41"/>
  <c r="H26" i="41"/>
  <c r="H24" i="41"/>
  <c r="H22" i="41"/>
  <c r="H21" i="41"/>
  <c r="H17" i="41"/>
  <c r="H18" i="41"/>
  <c r="H19" i="41"/>
  <c r="H20" i="41"/>
  <c r="H16" i="41"/>
  <c r="H14" i="41"/>
  <c r="H11" i="41"/>
  <c r="H12" i="41"/>
  <c r="H13" i="41"/>
  <c r="H10" i="41"/>
  <c r="H8" i="41"/>
  <c r="Y35" i="41"/>
  <c r="AC35" i="41"/>
  <c r="Y34" i="41"/>
  <c r="AC34" i="41"/>
  <c r="Y33" i="41"/>
  <c r="AC33" i="41"/>
  <c r="Y32" i="41"/>
  <c r="AC32" i="41"/>
  <c r="Y30" i="41"/>
  <c r="Z32" i="41"/>
  <c r="Y29" i="41"/>
  <c r="Y28" i="41"/>
  <c r="AC28" i="41"/>
  <c r="Y27" i="41"/>
  <c r="Y26" i="41"/>
  <c r="AC26" i="41"/>
  <c r="Y25" i="41"/>
  <c r="AC25" i="41"/>
  <c r="Y24" i="41"/>
  <c r="AC24" i="41"/>
  <c r="Y22" i="41"/>
  <c r="Y21" i="41"/>
  <c r="Y20" i="41"/>
  <c r="AC20" i="41"/>
  <c r="Y19" i="41"/>
  <c r="Y18" i="41"/>
  <c r="AC18" i="41"/>
  <c r="Y17" i="41"/>
  <c r="AC17" i="41"/>
  <c r="Y16" i="41"/>
  <c r="AC16" i="41"/>
  <c r="Y14" i="41"/>
  <c r="Z16" i="41" s="1"/>
  <c r="Z19" i="41"/>
  <c r="Y12" i="41"/>
  <c r="Y11" i="41"/>
  <c r="AC11" i="41"/>
  <c r="Y10" i="41"/>
  <c r="AC10" i="41"/>
  <c r="Y8" i="41"/>
  <c r="Z12" i="41"/>
  <c r="Y6" i="41"/>
  <c r="AC6" i="41"/>
  <c r="Y5" i="41"/>
  <c r="AC5" i="41"/>
  <c r="Y4" i="41"/>
  <c r="Z27" i="41" s="1"/>
  <c r="Z29" i="41"/>
  <c r="Y9" i="40"/>
  <c r="AB15" i="40"/>
  <c r="AB12" i="40"/>
  <c r="AB11" i="40"/>
  <c r="AB10" i="40"/>
  <c r="AB9" i="40"/>
  <c r="AB8" i="40"/>
  <c r="X15" i="40"/>
  <c r="X12" i="40"/>
  <c r="X11" i="40"/>
  <c r="X10" i="40"/>
  <c r="X9" i="40"/>
  <c r="X8" i="40"/>
  <c r="V15" i="40"/>
  <c r="V12" i="40"/>
  <c r="V11" i="40"/>
  <c r="V10" i="40"/>
  <c r="V9" i="40"/>
  <c r="V8" i="40"/>
  <c r="T15" i="40"/>
  <c r="T12" i="40"/>
  <c r="T11" i="40"/>
  <c r="T10" i="40"/>
  <c r="T9" i="40"/>
  <c r="T8" i="40"/>
  <c r="R15" i="40"/>
  <c r="R12" i="40"/>
  <c r="R11" i="40"/>
  <c r="R10" i="40"/>
  <c r="R9" i="40"/>
  <c r="R8" i="40"/>
  <c r="P15" i="40"/>
  <c r="P12" i="40"/>
  <c r="P11" i="40"/>
  <c r="P10" i="40"/>
  <c r="P9" i="40"/>
  <c r="P8" i="40"/>
  <c r="N15" i="40"/>
  <c r="N12" i="40"/>
  <c r="N11" i="40"/>
  <c r="N10" i="40"/>
  <c r="N9" i="40"/>
  <c r="N8" i="40"/>
  <c r="L15" i="40"/>
  <c r="L12" i="40"/>
  <c r="L11" i="40"/>
  <c r="L10" i="40"/>
  <c r="L9" i="40"/>
  <c r="L8" i="40"/>
  <c r="J15" i="40"/>
  <c r="J12" i="40"/>
  <c r="J11" i="40"/>
  <c r="J10" i="40"/>
  <c r="J9" i="40"/>
  <c r="J8" i="40"/>
  <c r="H9" i="40"/>
  <c r="H8" i="40"/>
  <c r="H15" i="40"/>
  <c r="H12" i="40"/>
  <c r="H11" i="40"/>
  <c r="H10" i="40"/>
  <c r="Y15" i="40"/>
  <c r="AC15" i="40"/>
  <c r="Y12" i="40"/>
  <c r="AC12" i="40"/>
  <c r="Y11" i="40"/>
  <c r="AC11" i="40"/>
  <c r="Y10" i="40"/>
  <c r="AC10" i="40"/>
  <c r="Y8" i="40"/>
  <c r="AC8" i="40"/>
  <c r="Y6" i="40"/>
  <c r="AC6" i="40"/>
  <c r="AD8" i="40" s="1"/>
  <c r="Y5" i="40"/>
  <c r="Z9" i="40" s="1"/>
  <c r="AC5" i="40"/>
  <c r="Y4" i="40"/>
  <c r="AC4" i="40"/>
  <c r="AD15" i="40" s="1"/>
  <c r="H20" i="38"/>
  <c r="H19" i="38"/>
  <c r="H16" i="38"/>
  <c r="H17" i="38"/>
  <c r="H18" i="38"/>
  <c r="H15" i="38"/>
  <c r="H13" i="38"/>
  <c r="H8" i="38"/>
  <c r="H10" i="38"/>
  <c r="Y20" i="38"/>
  <c r="Y19" i="38"/>
  <c r="AC19" i="38"/>
  <c r="Y18" i="38"/>
  <c r="AC18" i="38"/>
  <c r="AC17" i="38"/>
  <c r="Y16" i="38"/>
  <c r="AC16" i="38"/>
  <c r="Y15" i="38"/>
  <c r="AC15" i="38"/>
  <c r="Y12" i="38"/>
  <c r="AC12" i="38"/>
  <c r="H12" i="38"/>
  <c r="Y11" i="38"/>
  <c r="AC11" i="38"/>
  <c r="H11" i="38"/>
  <c r="Y10" i="38"/>
  <c r="AC10" i="38"/>
  <c r="Y8" i="38"/>
  <c r="Y6" i="38"/>
  <c r="AC6" i="38"/>
  <c r="Y5" i="38"/>
  <c r="AC5" i="38"/>
  <c r="Y4" i="38"/>
  <c r="Z20" i="38"/>
  <c r="AB35" i="37"/>
  <c r="AB34" i="37"/>
  <c r="AB33" i="37"/>
  <c r="AB32" i="37"/>
  <c r="AB30" i="37"/>
  <c r="AB28" i="37"/>
  <c r="AB27" i="37"/>
  <c r="AB26" i="37"/>
  <c r="AB25" i="37"/>
  <c r="AB24" i="37"/>
  <c r="AB23" i="37"/>
  <c r="AB21" i="37"/>
  <c r="AB20" i="37"/>
  <c r="AB19" i="37"/>
  <c r="AB18" i="37"/>
  <c r="AB17" i="37"/>
  <c r="AB16" i="37"/>
  <c r="AB14" i="37"/>
  <c r="AB13" i="37"/>
  <c r="AB12" i="37"/>
  <c r="AB11" i="37"/>
  <c r="AB10" i="37"/>
  <c r="AB8" i="37"/>
  <c r="X35" i="37"/>
  <c r="X34" i="37"/>
  <c r="X33" i="37"/>
  <c r="X32" i="37"/>
  <c r="X30" i="37"/>
  <c r="X28" i="37"/>
  <c r="X27" i="37"/>
  <c r="X26" i="37"/>
  <c r="X25" i="37"/>
  <c r="X24" i="37"/>
  <c r="X23" i="37"/>
  <c r="X21" i="37"/>
  <c r="X20" i="37"/>
  <c r="X19" i="37"/>
  <c r="X18" i="37"/>
  <c r="X17" i="37"/>
  <c r="X16" i="37"/>
  <c r="X14" i="37"/>
  <c r="X13" i="37"/>
  <c r="X12" i="37"/>
  <c r="X11" i="37"/>
  <c r="X10" i="37"/>
  <c r="X8" i="37"/>
  <c r="V35" i="37"/>
  <c r="V34" i="37"/>
  <c r="V33" i="37"/>
  <c r="V32" i="37"/>
  <c r="V30" i="37"/>
  <c r="V28" i="37"/>
  <c r="V27" i="37"/>
  <c r="V26" i="37"/>
  <c r="V25" i="37"/>
  <c r="V24" i="37"/>
  <c r="V23" i="37"/>
  <c r="V21" i="37"/>
  <c r="V20" i="37"/>
  <c r="V19" i="37"/>
  <c r="V18" i="37"/>
  <c r="V17" i="37"/>
  <c r="V16" i="37"/>
  <c r="V14" i="37"/>
  <c r="V13" i="37"/>
  <c r="V12" i="37"/>
  <c r="V11" i="37"/>
  <c r="V10" i="37"/>
  <c r="V8" i="37"/>
  <c r="T35" i="37"/>
  <c r="T34" i="37"/>
  <c r="T33" i="37"/>
  <c r="T32" i="37"/>
  <c r="T30" i="37"/>
  <c r="T28" i="37"/>
  <c r="T27" i="37"/>
  <c r="T26" i="37"/>
  <c r="T25" i="37"/>
  <c r="T24" i="37"/>
  <c r="T23" i="37"/>
  <c r="T21" i="37"/>
  <c r="T20" i="37"/>
  <c r="T19" i="37"/>
  <c r="T18" i="37"/>
  <c r="T17" i="37"/>
  <c r="T16" i="37"/>
  <c r="T14" i="37"/>
  <c r="T13" i="37"/>
  <c r="T12" i="37"/>
  <c r="T11" i="37"/>
  <c r="T10" i="37"/>
  <c r="T8" i="37"/>
  <c r="R35" i="37"/>
  <c r="R34" i="37"/>
  <c r="R33" i="37"/>
  <c r="R32" i="37"/>
  <c r="R30" i="37"/>
  <c r="R28" i="37"/>
  <c r="R27" i="37"/>
  <c r="R26" i="37"/>
  <c r="R25" i="37"/>
  <c r="R24" i="37"/>
  <c r="R23" i="37"/>
  <c r="R21" i="37"/>
  <c r="R20" i="37"/>
  <c r="R19" i="37"/>
  <c r="R18" i="37"/>
  <c r="R17" i="37"/>
  <c r="R16" i="37"/>
  <c r="R14" i="37"/>
  <c r="R13" i="37"/>
  <c r="R12" i="37"/>
  <c r="R11" i="37"/>
  <c r="R10" i="37"/>
  <c r="R8" i="37"/>
  <c r="P35" i="37"/>
  <c r="P34" i="37"/>
  <c r="P33" i="37"/>
  <c r="P32" i="37"/>
  <c r="P30" i="37"/>
  <c r="P27" i="37"/>
  <c r="P26" i="37"/>
  <c r="P25" i="37"/>
  <c r="P24" i="37"/>
  <c r="P23" i="37"/>
  <c r="P21" i="37"/>
  <c r="P20" i="37"/>
  <c r="P19" i="37"/>
  <c r="P18" i="37"/>
  <c r="P17" i="37"/>
  <c r="P16" i="37"/>
  <c r="P14" i="37"/>
  <c r="P13" i="37"/>
  <c r="P12" i="37"/>
  <c r="P11" i="37"/>
  <c r="P10" i="37"/>
  <c r="P8" i="37"/>
  <c r="N35" i="37"/>
  <c r="N34" i="37"/>
  <c r="N33" i="37"/>
  <c r="N26" i="37"/>
  <c r="N25" i="37"/>
  <c r="N21" i="37"/>
  <c r="N20" i="37"/>
  <c r="N16" i="37"/>
  <c r="N14" i="37"/>
  <c r="N13" i="37"/>
  <c r="N12" i="37"/>
  <c r="N11" i="37"/>
  <c r="N10" i="37"/>
  <c r="N8" i="37"/>
  <c r="L35" i="37"/>
  <c r="L34" i="37"/>
  <c r="L33" i="37"/>
  <c r="L32" i="37"/>
  <c r="L30" i="37"/>
  <c r="L28" i="37"/>
  <c r="L27" i="37"/>
  <c r="L26" i="37"/>
  <c r="L25" i="37"/>
  <c r="L24" i="37"/>
  <c r="L23" i="37"/>
  <c r="L21" i="37"/>
  <c r="L20" i="37"/>
  <c r="L19" i="37"/>
  <c r="L18" i="37"/>
  <c r="L17" i="37"/>
  <c r="L16" i="37"/>
  <c r="L14" i="37"/>
  <c r="L13" i="37"/>
  <c r="L12" i="37"/>
  <c r="L11" i="37"/>
  <c r="L10" i="37"/>
  <c r="L8" i="37"/>
  <c r="J35" i="37"/>
  <c r="J34" i="37"/>
  <c r="J33" i="37"/>
  <c r="J32" i="37"/>
  <c r="J30" i="37"/>
  <c r="J28" i="37"/>
  <c r="J27" i="37"/>
  <c r="J26" i="37"/>
  <c r="J25" i="37"/>
  <c r="J24" i="37"/>
  <c r="J23" i="37"/>
  <c r="J21" i="37"/>
  <c r="J20" i="37"/>
  <c r="J19" i="37"/>
  <c r="J18" i="37"/>
  <c r="J17" i="37"/>
  <c r="J16" i="37"/>
  <c r="J14" i="37"/>
  <c r="J13" i="37"/>
  <c r="J12" i="37"/>
  <c r="J11" i="37"/>
  <c r="J10" i="37"/>
  <c r="J8" i="37"/>
  <c r="H33" i="37"/>
  <c r="H34" i="37"/>
  <c r="H32" i="37"/>
  <c r="H24" i="37"/>
  <c r="H25" i="37"/>
  <c r="H27" i="37"/>
  <c r="H23" i="37"/>
  <c r="H17" i="37"/>
  <c r="H18" i="37"/>
  <c r="H16" i="37"/>
  <c r="H8" i="37"/>
  <c r="H11" i="37"/>
  <c r="H12" i="37"/>
  <c r="H13" i="37"/>
  <c r="H10" i="37"/>
  <c r="H35" i="37"/>
  <c r="H30" i="37"/>
  <c r="H28" i="37"/>
  <c r="H21" i="37"/>
  <c r="H20" i="37"/>
  <c r="H19" i="37"/>
  <c r="H14" i="37"/>
  <c r="Y35" i="37"/>
  <c r="AC35" i="37"/>
  <c r="Y34" i="37"/>
  <c r="AC34" i="37"/>
  <c r="Y33" i="37"/>
  <c r="AC33" i="37"/>
  <c r="Y32" i="37"/>
  <c r="AC32" i="37"/>
  <c r="Y30" i="37"/>
  <c r="Y28" i="37"/>
  <c r="Z29" i="37" s="1"/>
  <c r="Y27" i="37"/>
  <c r="AC27" i="37"/>
  <c r="Y26" i="37"/>
  <c r="AC26" i="37"/>
  <c r="Y25" i="37"/>
  <c r="AC25" i="37"/>
  <c r="Y24" i="37"/>
  <c r="AC24" i="37"/>
  <c r="Y23" i="37"/>
  <c r="Y21" i="37"/>
  <c r="Z23" i="37"/>
  <c r="Y20" i="37"/>
  <c r="Y19" i="37"/>
  <c r="Y18" i="37"/>
  <c r="AC18" i="37"/>
  <c r="Y17" i="37"/>
  <c r="AC17" i="37"/>
  <c r="Y16" i="37"/>
  <c r="AC16" i="37"/>
  <c r="Y14" i="37"/>
  <c r="Y12" i="37"/>
  <c r="AC12" i="37"/>
  <c r="Y11" i="37"/>
  <c r="AC11" i="37"/>
  <c r="Y10" i="37"/>
  <c r="AC10" i="37"/>
  <c r="Y8" i="37"/>
  <c r="Y6" i="37"/>
  <c r="AC6" i="37"/>
  <c r="Y5" i="37"/>
  <c r="AC5" i="37"/>
  <c r="Y4" i="37"/>
  <c r="AC4" i="37"/>
  <c r="AB41" i="35"/>
  <c r="AB40" i="35"/>
  <c r="AB39" i="35"/>
  <c r="AB38" i="35"/>
  <c r="AB37" i="35"/>
  <c r="AB36" i="35"/>
  <c r="AB29" i="35"/>
  <c r="AB28" i="35"/>
  <c r="AB27" i="35"/>
  <c r="AB26" i="35"/>
  <c r="AB25" i="35"/>
  <c r="AB24" i="35"/>
  <c r="AB23" i="35"/>
  <c r="AB22" i="35"/>
  <c r="AB21" i="35"/>
  <c r="AB20" i="35"/>
  <c r="AB19" i="35"/>
  <c r="AB18" i="35"/>
  <c r="AB17" i="35"/>
  <c r="AB16" i="35"/>
  <c r="AB15" i="35"/>
  <c r="AB14" i="35"/>
  <c r="AB12" i="35"/>
  <c r="AB11" i="35"/>
  <c r="AB10" i="35"/>
  <c r="AB9" i="35"/>
  <c r="AB8" i="35"/>
  <c r="X45" i="35"/>
  <c r="X41" i="35"/>
  <c r="X40" i="35"/>
  <c r="X39" i="35"/>
  <c r="X38" i="35"/>
  <c r="X37" i="35"/>
  <c r="X36" i="35"/>
  <c r="X29" i="35"/>
  <c r="X28" i="35"/>
  <c r="X27" i="35"/>
  <c r="X26" i="35"/>
  <c r="X25" i="35"/>
  <c r="X24" i="35"/>
  <c r="X23" i="35"/>
  <c r="X22" i="35"/>
  <c r="X21" i="35"/>
  <c r="X20" i="35"/>
  <c r="X19" i="35"/>
  <c r="X18" i="35"/>
  <c r="X17" i="35"/>
  <c r="X16" i="35"/>
  <c r="X15" i="35"/>
  <c r="X14" i="35"/>
  <c r="X12" i="35"/>
  <c r="X11" i="35"/>
  <c r="X10" i="35"/>
  <c r="X9" i="35"/>
  <c r="X8" i="35"/>
  <c r="V45" i="35"/>
  <c r="V41" i="35"/>
  <c r="V40" i="35"/>
  <c r="V39" i="35"/>
  <c r="V38" i="35"/>
  <c r="V37" i="35"/>
  <c r="V36" i="35"/>
  <c r="V29" i="35"/>
  <c r="V28" i="35"/>
  <c r="V27" i="35"/>
  <c r="V26" i="35"/>
  <c r="V25" i="35"/>
  <c r="V24" i="35"/>
  <c r="V23" i="35"/>
  <c r="V22" i="35"/>
  <c r="V21" i="35"/>
  <c r="V20" i="35"/>
  <c r="V19" i="35"/>
  <c r="V18" i="35"/>
  <c r="V17" i="35"/>
  <c r="V16" i="35"/>
  <c r="V15" i="35"/>
  <c r="V14" i="35"/>
  <c r="V12" i="35"/>
  <c r="V11" i="35"/>
  <c r="V10" i="35"/>
  <c r="V9" i="35"/>
  <c r="V8" i="35"/>
  <c r="T45" i="35"/>
  <c r="T40" i="35"/>
  <c r="T39" i="35"/>
  <c r="T38" i="35"/>
  <c r="T37" i="35"/>
  <c r="T36" i="35"/>
  <c r="T29" i="35"/>
  <c r="T28" i="35"/>
  <c r="T27" i="35"/>
  <c r="T26" i="35"/>
  <c r="T25" i="35"/>
  <c r="T24" i="35"/>
  <c r="T23" i="35"/>
  <c r="T22" i="35"/>
  <c r="T21" i="35"/>
  <c r="T20" i="35"/>
  <c r="T19" i="35"/>
  <c r="T18" i="35"/>
  <c r="T17" i="35"/>
  <c r="T16" i="35"/>
  <c r="T15" i="35"/>
  <c r="T14" i="35"/>
  <c r="T12" i="35"/>
  <c r="T11" i="35"/>
  <c r="T10" i="35"/>
  <c r="T9" i="35"/>
  <c r="T8" i="35"/>
  <c r="R45" i="35"/>
  <c r="R41" i="35"/>
  <c r="R40" i="35"/>
  <c r="R39" i="35"/>
  <c r="R38" i="35"/>
  <c r="R37" i="35"/>
  <c r="R36" i="35"/>
  <c r="R29" i="35"/>
  <c r="R28" i="35"/>
  <c r="R27" i="35"/>
  <c r="R26" i="35"/>
  <c r="R25" i="35"/>
  <c r="R24" i="35"/>
  <c r="R23" i="35"/>
  <c r="R22" i="35"/>
  <c r="R21" i="35"/>
  <c r="R20" i="35"/>
  <c r="R19" i="35"/>
  <c r="R18" i="35"/>
  <c r="R17" i="35"/>
  <c r="R16" i="35"/>
  <c r="R15" i="35"/>
  <c r="R14" i="35"/>
  <c r="R12" i="35"/>
  <c r="R11" i="35"/>
  <c r="R10" i="35"/>
  <c r="R9" i="35"/>
  <c r="R8" i="35"/>
  <c r="P45" i="35"/>
  <c r="P41" i="35"/>
  <c r="P40" i="35"/>
  <c r="P39" i="35"/>
  <c r="P38" i="35"/>
  <c r="P37" i="35"/>
  <c r="P36" i="35"/>
  <c r="P29" i="35"/>
  <c r="P28" i="35"/>
  <c r="P27" i="35"/>
  <c r="P26" i="35"/>
  <c r="P25" i="35"/>
  <c r="P24" i="35"/>
  <c r="P23" i="35"/>
  <c r="P22" i="35"/>
  <c r="P21" i="35"/>
  <c r="P20" i="35"/>
  <c r="P19" i="35"/>
  <c r="P18" i="35"/>
  <c r="P17" i="35"/>
  <c r="P16" i="35"/>
  <c r="P15" i="35"/>
  <c r="P14" i="35"/>
  <c r="P12" i="35"/>
  <c r="P11" i="35"/>
  <c r="P10" i="35"/>
  <c r="P9" i="35"/>
  <c r="P8" i="35"/>
  <c r="N40" i="35"/>
  <c r="N25" i="35"/>
  <c r="N24" i="35"/>
  <c r="N23" i="35"/>
  <c r="N22" i="35"/>
  <c r="N21" i="35"/>
  <c r="N20" i="35"/>
  <c r="N19" i="35"/>
  <c r="N18" i="35"/>
  <c r="N17" i="35"/>
  <c r="N16" i="35"/>
  <c r="N15" i="35"/>
  <c r="N14" i="35"/>
  <c r="N12" i="35"/>
  <c r="N11" i="35"/>
  <c r="N10" i="35"/>
  <c r="N9" i="35"/>
  <c r="N8" i="35"/>
  <c r="L40" i="35"/>
  <c r="L39" i="35"/>
  <c r="L38" i="35"/>
  <c r="L37" i="35"/>
  <c r="L36" i="35"/>
  <c r="L29" i="35"/>
  <c r="L28" i="35"/>
  <c r="L27" i="35"/>
  <c r="L26" i="35"/>
  <c r="L25" i="35"/>
  <c r="L24" i="35"/>
  <c r="L23" i="35"/>
  <c r="L22" i="35"/>
  <c r="L21" i="35"/>
  <c r="L20" i="35"/>
  <c r="L19" i="35"/>
  <c r="L18" i="35"/>
  <c r="L17" i="35"/>
  <c r="L16" i="35"/>
  <c r="L15" i="35"/>
  <c r="L14" i="35"/>
  <c r="L12" i="35"/>
  <c r="L11" i="35"/>
  <c r="L10" i="35"/>
  <c r="L9" i="35"/>
  <c r="L8" i="35"/>
  <c r="J40" i="35"/>
  <c r="J39" i="35"/>
  <c r="J38" i="35"/>
  <c r="J37" i="35"/>
  <c r="J36" i="35"/>
  <c r="J29" i="35"/>
  <c r="J28" i="35"/>
  <c r="J27" i="35"/>
  <c r="J26" i="35"/>
  <c r="J25" i="35"/>
  <c r="J24" i="35"/>
  <c r="J23" i="35"/>
  <c r="J22" i="35"/>
  <c r="J21" i="35"/>
  <c r="J20" i="35"/>
  <c r="J19" i="35"/>
  <c r="J18" i="35"/>
  <c r="J17" i="35"/>
  <c r="J16" i="35"/>
  <c r="J15" i="35"/>
  <c r="J14" i="35"/>
  <c r="J12" i="35"/>
  <c r="J11" i="35"/>
  <c r="J10" i="35"/>
  <c r="J9" i="35"/>
  <c r="J8" i="35"/>
  <c r="H37" i="35"/>
  <c r="H10" i="35"/>
  <c r="H11" i="35"/>
  <c r="H9" i="35"/>
  <c r="H8" i="35"/>
  <c r="H40" i="35"/>
  <c r="H39" i="35"/>
  <c r="H38" i="35"/>
  <c r="H36" i="35"/>
  <c r="H28" i="35"/>
  <c r="H27" i="35"/>
  <c r="H26" i="35"/>
  <c r="H25" i="35"/>
  <c r="H24" i="35"/>
  <c r="H23" i="35"/>
  <c r="H22" i="35"/>
  <c r="H21" i="35"/>
  <c r="H20" i="35"/>
  <c r="H19" i="35"/>
  <c r="H18" i="35"/>
  <c r="H17" i="35"/>
  <c r="H16" i="35"/>
  <c r="H15" i="35"/>
  <c r="H14" i="35"/>
  <c r="H12" i="35"/>
  <c r="Y45" i="35"/>
  <c r="AC45" i="35"/>
  <c r="Y44" i="35"/>
  <c r="AC44" i="35"/>
  <c r="AC41" i="35"/>
  <c r="Y40" i="35"/>
  <c r="Y39" i="35"/>
  <c r="AC39" i="35"/>
  <c r="Y38" i="35"/>
  <c r="AC38" i="35"/>
  <c r="AD39" i="35" s="1"/>
  <c r="Y37" i="35"/>
  <c r="Y36" i="35"/>
  <c r="Z37" i="35" s="1"/>
  <c r="AC35" i="35"/>
  <c r="Y29" i="35"/>
  <c r="Z31" i="35"/>
  <c r="Y28" i="35"/>
  <c r="AC28" i="35"/>
  <c r="Y27" i="35"/>
  <c r="AC27" i="35"/>
  <c r="Y26" i="35"/>
  <c r="AC26" i="35"/>
  <c r="Y25" i="35"/>
  <c r="AC25" i="35"/>
  <c r="Y24" i="35"/>
  <c r="AC24" i="35"/>
  <c r="Y23" i="35"/>
  <c r="AC23" i="35"/>
  <c r="Y22" i="35"/>
  <c r="AC22" i="35"/>
  <c r="Y21" i="35"/>
  <c r="AC21" i="35"/>
  <c r="Y20" i="35"/>
  <c r="AC20" i="35"/>
  <c r="Y19" i="35"/>
  <c r="AC19" i="35"/>
  <c r="Y18" i="35"/>
  <c r="AC18" i="35"/>
  <c r="Y17" i="35"/>
  <c r="Y16" i="35"/>
  <c r="AC16" i="35"/>
  <c r="Y15" i="35"/>
  <c r="AC15" i="35"/>
  <c r="Y14" i="35"/>
  <c r="AC14" i="35"/>
  <c r="Y12" i="35"/>
  <c r="AC12" i="35"/>
  <c r="Y11" i="35"/>
  <c r="AC11" i="35"/>
  <c r="Y10" i="35"/>
  <c r="Y9" i="35"/>
  <c r="AC9" i="35"/>
  <c r="Y8" i="35"/>
  <c r="Z10" i="35" s="1"/>
  <c r="Y6" i="35"/>
  <c r="Z22" i="35"/>
  <c r="Y5" i="35"/>
  <c r="Z21" i="35" s="1"/>
  <c r="Z8" i="35"/>
  <c r="Y4" i="35"/>
  <c r="AC4" i="35"/>
  <c r="AD26" i="35" s="1"/>
  <c r="AC12" i="41"/>
  <c r="AC21" i="41"/>
  <c r="Z15" i="40"/>
  <c r="Z25" i="41"/>
  <c r="AC28" i="37"/>
  <c r="AD29" i="37" s="1"/>
  <c r="AC19" i="37"/>
  <c r="AC37" i="35"/>
  <c r="Z17" i="37"/>
  <c r="AC14" i="41"/>
  <c r="AD20" i="41" s="1"/>
  <c r="AD17" i="41"/>
  <c r="Z17" i="41"/>
  <c r="AC23" i="37"/>
  <c r="AC14" i="37"/>
  <c r="Z45" i="35"/>
  <c r="AC36" i="35"/>
  <c r="AD37" i="35" s="1"/>
  <c r="AC8" i="41"/>
  <c r="AD10" i="41" s="1"/>
  <c r="AD12" i="41"/>
  <c r="Z13" i="37"/>
  <c r="AC8" i="38"/>
  <c r="Z11" i="38"/>
  <c r="AC30" i="41"/>
  <c r="AD35" i="41"/>
  <c r="AC19" i="41"/>
  <c r="AD19" i="41"/>
  <c r="AC20" i="38"/>
  <c r="Z25" i="37"/>
  <c r="Z16" i="37"/>
  <c r="Z19" i="37"/>
  <c r="Z18" i="37"/>
  <c r="Z12" i="37"/>
  <c r="AC8" i="37"/>
  <c r="AC40" i="35"/>
  <c r="AD16" i="37"/>
  <c r="AD18" i="37"/>
  <c r="AD17" i="37"/>
  <c r="AD19" i="37"/>
  <c r="AD41" i="35"/>
  <c r="AD45" i="35"/>
  <c r="AC20" i="37"/>
  <c r="Z32" i="37"/>
  <c r="AD13" i="37"/>
  <c r="Z10" i="38"/>
  <c r="AD11" i="38"/>
  <c r="Z40" i="35"/>
  <c r="AC17" i="35"/>
  <c r="Z14" i="35"/>
  <c r="AC10" i="35"/>
  <c r="Z9" i="35"/>
  <c r="Z11" i="35"/>
  <c r="AC8" i="35"/>
  <c r="AC29" i="41"/>
  <c r="Z20" i="41"/>
  <c r="AD11" i="35"/>
  <c r="AD9" i="35"/>
  <c r="AD10" i="35"/>
  <c r="Z35" i="37"/>
  <c r="Z28" i="37"/>
  <c r="Z38" i="35"/>
  <c r="Z27" i="35"/>
  <c r="Z8" i="38"/>
  <c r="AD27" i="35"/>
  <c r="Z28" i="35"/>
  <c r="Z36" i="35"/>
  <c r="Z19" i="38"/>
  <c r="AC4" i="38"/>
  <c r="AD19" i="38" s="1"/>
  <c r="AD35" i="37"/>
  <c r="AD28" i="37"/>
  <c r="AD8" i="37"/>
  <c r="AD14" i="37"/>
  <c r="Z14" i="37"/>
  <c r="Z20" i="37"/>
  <c r="AD20" i="37"/>
  <c r="Z28" i="41"/>
  <c r="Z21" i="41"/>
  <c r="Z14" i="41"/>
  <c r="AC4" i="41"/>
  <c r="AD28" i="41" s="1"/>
  <c r="AD36" i="35"/>
  <c r="AD28" i="35"/>
  <c r="Z11" i="40"/>
  <c r="Z33" i="37"/>
  <c r="AC30" i="37"/>
  <c r="Z30" i="37"/>
  <c r="Z34" i="37"/>
  <c r="Z19" i="35"/>
  <c r="Z12" i="35"/>
  <c r="Z15" i="35"/>
  <c r="Z34" i="41"/>
  <c r="Z35" i="41"/>
  <c r="Z33" i="41"/>
  <c r="Z30" i="41"/>
  <c r="Z12" i="40"/>
  <c r="Z10" i="40"/>
  <c r="AD10" i="40"/>
  <c r="Z8" i="40"/>
  <c r="AD11" i="40"/>
  <c r="Z21" i="37"/>
  <c r="Z24" i="37"/>
  <c r="Z27" i="37"/>
  <c r="Z26" i="37"/>
  <c r="AC21" i="37"/>
  <c r="Z39" i="35"/>
  <c r="Z20" i="35"/>
  <c r="AC6" i="35"/>
  <c r="Z23" i="35"/>
  <c r="Z25" i="35"/>
  <c r="Z16" i="35"/>
  <c r="Z24" i="35"/>
  <c r="Z18" i="35"/>
  <c r="AC5" i="35"/>
  <c r="Z17" i="35"/>
  <c r="AD32" i="41"/>
  <c r="AD12" i="40"/>
  <c r="AD20" i="38"/>
  <c r="AD8" i="38"/>
  <c r="AD14" i="41"/>
  <c r="AD21" i="41"/>
  <c r="AD29" i="41"/>
  <c r="AD32" i="37"/>
  <c r="AD34" i="37"/>
  <c r="AD33" i="37"/>
  <c r="AD30" i="37"/>
  <c r="AD24" i="37"/>
  <c r="AD26" i="37"/>
  <c r="AD25" i="37"/>
  <c r="AD21" i="37"/>
  <c r="AD27" i="37"/>
  <c r="AD23" i="37"/>
  <c r="AD23" i="35"/>
  <c r="AD18" i="35"/>
  <c r="AD16" i="35"/>
  <c r="AD25" i="35"/>
  <c r="AD24" i="35"/>
  <c r="AD22" i="35"/>
  <c r="AD17" i="35"/>
  <c r="AD19" i="35"/>
  <c r="AD12" i="35"/>
  <c r="AD8" i="35"/>
  <c r="AD34" i="41"/>
  <c r="AD30" i="41"/>
  <c r="AD33" i="41"/>
  <c r="AC27" i="41"/>
  <c r="AD27" i="41"/>
  <c r="Z24" i="41"/>
  <c r="Z22" i="41"/>
  <c r="Z26" i="41"/>
  <c r="AC22" i="41"/>
  <c r="Z18" i="41"/>
  <c r="AD18" i="41"/>
  <c r="AD16" i="41"/>
  <c r="AD8" i="41"/>
  <c r="Z13" i="41"/>
  <c r="Z10" i="41"/>
  <c r="AD13" i="41"/>
  <c r="Z8" i="41"/>
  <c r="Z11" i="41"/>
  <c r="AD11" i="41"/>
  <c r="AC9" i="40"/>
  <c r="AD9" i="40"/>
  <c r="AD11" i="37"/>
  <c r="Z11" i="37"/>
  <c r="Z10" i="37"/>
  <c r="AD10" i="37"/>
  <c r="Z8" i="37"/>
  <c r="AD12" i="37"/>
  <c r="Z16" i="38"/>
  <c r="AD17" i="38"/>
  <c r="AD13" i="38"/>
  <c r="AD16" i="38"/>
  <c r="AD15" i="38"/>
  <c r="AD18" i="38"/>
  <c r="Z13" i="38"/>
  <c r="Z15" i="38"/>
  <c r="Z18" i="38"/>
  <c r="Z17" i="38"/>
  <c r="Z12" i="38"/>
  <c r="AD38" i="35"/>
  <c r="Z32" i="35"/>
  <c r="AC29" i="35"/>
  <c r="AD33" i="35" s="1"/>
  <c r="Z29" i="35"/>
  <c r="Z33" i="35"/>
  <c r="Z26" i="35"/>
  <c r="AD24" i="41"/>
  <c r="AD25" i="41"/>
  <c r="AD26" i="41"/>
  <c r="AD22" i="41"/>
  <c r="AD29" i="35"/>
  <c r="AD32" i="35"/>
  <c r="AD21" i="35" l="1"/>
  <c r="AD15" i="35"/>
  <c r="AD20" i="35"/>
  <c r="AD14" i="35"/>
  <c r="AD42" i="35"/>
  <c r="AD43" i="35"/>
  <c r="AD44" i="35"/>
  <c r="AD40" i="35"/>
  <c r="AD12" i="38"/>
  <c r="AD10" i="38"/>
  <c r="Z41" i="35"/>
  <c r="Z42" i="35"/>
  <c r="Z43" i="35"/>
  <c r="Z44" i="35"/>
  <c r="Z35" i="35"/>
  <c r="Z34" i="35"/>
  <c r="AC31" i="35"/>
  <c r="AD35" i="35" l="1"/>
  <c r="AD34" i="35"/>
  <c r="AD31" i="35"/>
</calcChain>
</file>

<file path=xl/sharedStrings.xml><?xml version="1.0" encoding="utf-8"?>
<sst xmlns="http://schemas.openxmlformats.org/spreadsheetml/2006/main" count="310" uniqueCount="201">
  <si>
    <t>Ⅰ．視覚障がい者への対応</t>
    <rPh sb="2" eb="4">
      <t>シカク</t>
    </rPh>
    <rPh sb="4" eb="5">
      <t>ショウ</t>
    </rPh>
    <rPh sb="7" eb="8">
      <t>シャ</t>
    </rPh>
    <rPh sb="10" eb="12">
      <t>タイオウ</t>
    </rPh>
    <phoneticPr fontId="2"/>
  </si>
  <si>
    <t>業態区分</t>
    <rPh sb="0" eb="2">
      <t>ギョウタイ</t>
    </rPh>
    <rPh sb="2" eb="4">
      <t>クブン</t>
    </rPh>
    <phoneticPr fontId="2"/>
  </si>
  <si>
    <t>主要行等</t>
    <rPh sb="0" eb="3">
      <t>シュヨウコウ</t>
    </rPh>
    <rPh sb="3" eb="4">
      <t>トウ</t>
    </rPh>
    <phoneticPr fontId="2"/>
  </si>
  <si>
    <t>その他の銀行</t>
    <rPh sb="2" eb="3">
      <t>タ</t>
    </rPh>
    <rPh sb="4" eb="6">
      <t>ギンコウ</t>
    </rPh>
    <phoneticPr fontId="2"/>
  </si>
  <si>
    <t>信託銀行</t>
    <rPh sb="0" eb="2">
      <t>シンタク</t>
    </rPh>
    <rPh sb="2" eb="4">
      <t>ギンコウ</t>
    </rPh>
    <phoneticPr fontId="2"/>
  </si>
  <si>
    <t>地方銀行等</t>
    <rPh sb="0" eb="2">
      <t>チホウ</t>
    </rPh>
    <rPh sb="2" eb="4">
      <t>ギンコウ</t>
    </rPh>
    <rPh sb="4" eb="5">
      <t>トウ</t>
    </rPh>
    <phoneticPr fontId="2"/>
  </si>
  <si>
    <t>第二地方銀行</t>
    <rPh sb="0" eb="2">
      <t>ダイニ</t>
    </rPh>
    <rPh sb="2" eb="4">
      <t>チホウ</t>
    </rPh>
    <rPh sb="4" eb="6">
      <t>ギンコウ</t>
    </rPh>
    <phoneticPr fontId="2"/>
  </si>
  <si>
    <t>信用金庫</t>
    <rPh sb="0" eb="2">
      <t>シンヨウ</t>
    </rPh>
    <rPh sb="2" eb="4">
      <t>キンコ</t>
    </rPh>
    <phoneticPr fontId="2"/>
  </si>
  <si>
    <t>信用組合</t>
    <rPh sb="0" eb="2">
      <t>シンヨウ</t>
    </rPh>
    <rPh sb="2" eb="4">
      <t>クミアイ</t>
    </rPh>
    <phoneticPr fontId="2"/>
  </si>
  <si>
    <t>労働金庫</t>
    <rPh sb="0" eb="2">
      <t>ロウドウ</t>
    </rPh>
    <rPh sb="2" eb="4">
      <t>キンコ</t>
    </rPh>
    <phoneticPr fontId="2"/>
  </si>
  <si>
    <t>小計</t>
    <rPh sb="0" eb="2">
      <t>ショウケイ</t>
    </rPh>
    <phoneticPr fontId="2"/>
  </si>
  <si>
    <t>農漁協等</t>
    <rPh sb="0" eb="1">
      <t>ノウ</t>
    </rPh>
    <rPh sb="1" eb="3">
      <t>ギョキョウ</t>
    </rPh>
    <rPh sb="3" eb="4">
      <t>トウ</t>
    </rPh>
    <phoneticPr fontId="2"/>
  </si>
  <si>
    <t>合計</t>
    <rPh sb="0" eb="2">
      <t>ゴウケイ</t>
    </rPh>
    <phoneticPr fontId="2"/>
  </si>
  <si>
    <t>うち都市銀行等</t>
    <rPh sb="2" eb="4">
      <t>トシ</t>
    </rPh>
    <rPh sb="4" eb="6">
      <t>ギンコウ</t>
    </rPh>
    <rPh sb="6" eb="7">
      <t>トウ</t>
    </rPh>
    <phoneticPr fontId="2"/>
  </si>
  <si>
    <t>金融機関数</t>
    <rPh sb="0" eb="2">
      <t>キンユウ</t>
    </rPh>
    <rPh sb="2" eb="4">
      <t>キカン</t>
    </rPh>
    <rPh sb="4" eb="5">
      <t>スウ</t>
    </rPh>
    <phoneticPr fontId="2"/>
  </si>
  <si>
    <t>総店舗数(国内の本支店、出張所（実店舗に限る）)</t>
    <rPh sb="0" eb="1">
      <t>ソウ</t>
    </rPh>
    <rPh sb="1" eb="4">
      <t>テンポスウ</t>
    </rPh>
    <rPh sb="5" eb="7">
      <t>コクナイ</t>
    </rPh>
    <rPh sb="8" eb="11">
      <t>ホンシテン</t>
    </rPh>
    <rPh sb="12" eb="14">
      <t>シュッチョウ</t>
    </rPh>
    <rPh sb="14" eb="15">
      <t>ジョ</t>
    </rPh>
    <rPh sb="16" eb="19">
      <t>ジツテンポ</t>
    </rPh>
    <rPh sb="20" eb="21">
      <t>カギ</t>
    </rPh>
    <phoneticPr fontId="2"/>
  </si>
  <si>
    <t>総ＡＴＭ台数</t>
    <rPh sb="0" eb="1">
      <t>ソウ</t>
    </rPh>
    <rPh sb="4" eb="6">
      <t>ダイスウ</t>
    </rPh>
    <phoneticPr fontId="2"/>
  </si>
  <si>
    <t>点字ブロックの敷設店舗数</t>
    <rPh sb="0" eb="2">
      <t>テンジ</t>
    </rPh>
    <rPh sb="7" eb="9">
      <t>フセツ</t>
    </rPh>
    <rPh sb="9" eb="11">
      <t>テンポ</t>
    </rPh>
    <rPh sb="11" eb="12">
      <t>スウ</t>
    </rPh>
    <phoneticPr fontId="2"/>
  </si>
  <si>
    <t>(4/2)</t>
    <phoneticPr fontId="2"/>
  </si>
  <si>
    <t>①うち店舗前の道路から店舗入口</t>
    <rPh sb="3" eb="5">
      <t>テンポ</t>
    </rPh>
    <rPh sb="5" eb="6">
      <t>マエ</t>
    </rPh>
    <rPh sb="7" eb="9">
      <t>ドウロ</t>
    </rPh>
    <rPh sb="11" eb="13">
      <t>テンポ</t>
    </rPh>
    <rPh sb="13" eb="15">
      <t>イリグチ</t>
    </rPh>
    <phoneticPr fontId="2"/>
  </si>
  <si>
    <t>(5/4)</t>
    <phoneticPr fontId="2"/>
  </si>
  <si>
    <t>②うち店舗入口から視覚障がい者対応ＡＴＭ</t>
    <rPh sb="3" eb="5">
      <t>テンポ</t>
    </rPh>
    <rPh sb="5" eb="7">
      <t>イリグチ</t>
    </rPh>
    <rPh sb="9" eb="11">
      <t>シカク</t>
    </rPh>
    <rPh sb="11" eb="12">
      <t>ショウ</t>
    </rPh>
    <rPh sb="14" eb="15">
      <t>シャ</t>
    </rPh>
    <rPh sb="15" eb="17">
      <t>タイオウ</t>
    </rPh>
    <phoneticPr fontId="2"/>
  </si>
  <si>
    <t>(6/4)</t>
    <phoneticPr fontId="2"/>
  </si>
  <si>
    <t>③うち店舗入口から窓口</t>
    <rPh sb="3" eb="5">
      <t>テンポ</t>
    </rPh>
    <rPh sb="5" eb="7">
      <t>イリグチ</t>
    </rPh>
    <rPh sb="9" eb="11">
      <t>マドグチ</t>
    </rPh>
    <phoneticPr fontId="2"/>
  </si>
  <si>
    <t>(7/4)</t>
    <phoneticPr fontId="2"/>
  </si>
  <si>
    <t>音声誘導システム設置店舗数</t>
    <phoneticPr fontId="2"/>
  </si>
  <si>
    <t>(8/2)</t>
    <phoneticPr fontId="2"/>
  </si>
  <si>
    <t>視覚障がい者対応ATM設置台数及び店舗数（下記①～③について、複数の機能を備えていればそれぞれに計上する。）</t>
    <rPh sb="0" eb="2">
      <t>シカク</t>
    </rPh>
    <rPh sb="2" eb="3">
      <t>ショウ</t>
    </rPh>
    <rPh sb="5" eb="6">
      <t>シャ</t>
    </rPh>
    <rPh sb="6" eb="8">
      <t>タイオウ</t>
    </rPh>
    <rPh sb="11" eb="13">
      <t>セッチ</t>
    </rPh>
    <rPh sb="13" eb="15">
      <t>ダイスウ</t>
    </rPh>
    <rPh sb="15" eb="16">
      <t>オヨ</t>
    </rPh>
    <rPh sb="17" eb="19">
      <t>テンポ</t>
    </rPh>
    <rPh sb="19" eb="20">
      <t>スウ</t>
    </rPh>
    <rPh sb="21" eb="23">
      <t>カキ</t>
    </rPh>
    <rPh sb="31" eb="33">
      <t>フクスウ</t>
    </rPh>
    <rPh sb="34" eb="36">
      <t>キノウ</t>
    </rPh>
    <rPh sb="37" eb="38">
      <t>ソナ</t>
    </rPh>
    <rPh sb="48" eb="50">
      <t>ケイジョウ</t>
    </rPh>
    <phoneticPr fontId="2"/>
  </si>
  <si>
    <t>①ハンドセット方式</t>
    <rPh sb="7" eb="9">
      <t>ホウシキ</t>
    </rPh>
    <phoneticPr fontId="2"/>
  </si>
  <si>
    <t>台数</t>
    <rPh sb="0" eb="2">
      <t>ダイスウ</t>
    </rPh>
    <phoneticPr fontId="2"/>
  </si>
  <si>
    <t>(10/3)</t>
    <phoneticPr fontId="2"/>
  </si>
  <si>
    <t>店舗数</t>
    <rPh sb="0" eb="3">
      <t>テンポスウ</t>
    </rPh>
    <phoneticPr fontId="2"/>
  </si>
  <si>
    <t>(11/2)</t>
    <phoneticPr fontId="2"/>
  </si>
  <si>
    <t>②キーボード方式</t>
    <phoneticPr fontId="2"/>
  </si>
  <si>
    <t>(12/3)</t>
    <phoneticPr fontId="2"/>
  </si>
  <si>
    <t>(13/2)</t>
    <phoneticPr fontId="2"/>
  </si>
  <si>
    <t>③触覚記号方式</t>
    <rPh sb="1" eb="3">
      <t>ショッカク</t>
    </rPh>
    <rPh sb="3" eb="5">
      <t>キゴウ</t>
    </rPh>
    <rPh sb="5" eb="7">
      <t>ホウシキ</t>
    </rPh>
    <phoneticPr fontId="2"/>
  </si>
  <si>
    <t>(14/3)</t>
    <phoneticPr fontId="2"/>
  </si>
  <si>
    <t>(15/2)</t>
    <phoneticPr fontId="2"/>
  </si>
  <si>
    <t>①～③の合計
（※重複計上しない）</t>
    <rPh sb="4" eb="6">
      <t>ゴウケイ</t>
    </rPh>
    <rPh sb="9" eb="11">
      <t>チョウフク</t>
    </rPh>
    <rPh sb="11" eb="13">
      <t>ケイジョウ</t>
    </rPh>
    <phoneticPr fontId="2"/>
  </si>
  <si>
    <t>(16/3)</t>
    <phoneticPr fontId="2"/>
  </si>
  <si>
    <t>(17/2)</t>
    <phoneticPr fontId="2"/>
  </si>
  <si>
    <t>文字拡大機能付ＡＴＭ設置台数</t>
    <rPh sb="0" eb="2">
      <t>モジ</t>
    </rPh>
    <rPh sb="2" eb="4">
      <t>カクダイ</t>
    </rPh>
    <rPh sb="4" eb="6">
      <t>キノウ</t>
    </rPh>
    <rPh sb="6" eb="7">
      <t>ツキ</t>
    </rPh>
    <rPh sb="10" eb="12">
      <t>セッチ</t>
    </rPh>
    <rPh sb="12" eb="14">
      <t>ダイスウ</t>
    </rPh>
    <phoneticPr fontId="2"/>
  </si>
  <si>
    <t>(18/3)</t>
    <phoneticPr fontId="2"/>
  </si>
  <si>
    <t>画面のコントラスト調整機能付ＡＴＭ設置台数</t>
    <rPh sb="0" eb="2">
      <t>ガメン</t>
    </rPh>
    <rPh sb="9" eb="11">
      <t>チョウセイ</t>
    </rPh>
    <rPh sb="11" eb="13">
      <t>キノウ</t>
    </rPh>
    <rPh sb="13" eb="14">
      <t>ツキ</t>
    </rPh>
    <rPh sb="17" eb="19">
      <t>セッチ</t>
    </rPh>
    <rPh sb="19" eb="21">
      <t>ダイスウ</t>
    </rPh>
    <phoneticPr fontId="2"/>
  </si>
  <si>
    <t>(19/3)</t>
    <phoneticPr fontId="2"/>
  </si>
  <si>
    <t>視覚障がい者が単独で振込可能な視覚障がい者対応ＡＴＭの設置台数</t>
    <rPh sb="0" eb="2">
      <t>シカク</t>
    </rPh>
    <rPh sb="5" eb="6">
      <t>シャ</t>
    </rPh>
    <rPh sb="7" eb="9">
      <t>タンドク</t>
    </rPh>
    <rPh sb="10" eb="12">
      <t>フリコミ</t>
    </rPh>
    <rPh sb="12" eb="14">
      <t>カノウ</t>
    </rPh>
    <rPh sb="21" eb="23">
      <t>タイオウ</t>
    </rPh>
    <rPh sb="27" eb="29">
      <t>セッチ</t>
    </rPh>
    <rPh sb="29" eb="31">
      <t>ダイスウ</t>
    </rPh>
    <phoneticPr fontId="2"/>
  </si>
  <si>
    <t>(20/3)</t>
    <phoneticPr fontId="2"/>
  </si>
  <si>
    <t>視覚障がい者が単独で暗証番号変更が可能な視覚障がい者対応ＡＴＭ設置台数</t>
    <rPh sb="10" eb="12">
      <t>アンショウ</t>
    </rPh>
    <rPh sb="12" eb="14">
      <t>バンゴウ</t>
    </rPh>
    <rPh sb="14" eb="16">
      <t>ヘンコウ</t>
    </rPh>
    <rPh sb="17" eb="19">
      <t>カノウ</t>
    </rPh>
    <rPh sb="20" eb="22">
      <t>シカク</t>
    </rPh>
    <rPh sb="25" eb="26">
      <t>シャ</t>
    </rPh>
    <rPh sb="26" eb="28">
      <t>タイオウ</t>
    </rPh>
    <rPh sb="31" eb="33">
      <t>セッチ</t>
    </rPh>
    <rPh sb="33" eb="35">
      <t>ダイスウ</t>
    </rPh>
    <phoneticPr fontId="2"/>
  </si>
  <si>
    <t>(21/3)</t>
    <phoneticPr fontId="2"/>
  </si>
  <si>
    <t>視覚障がい者への代読に係る手続に関する内規を定めているか。</t>
    <phoneticPr fontId="2"/>
  </si>
  <si>
    <t>(22/1)</t>
    <phoneticPr fontId="2"/>
  </si>
  <si>
    <t>エンボス等で金融機関名等が識別できるキャッシュカードを発行しているか。</t>
    <phoneticPr fontId="2"/>
  </si>
  <si>
    <t>(23/1)</t>
    <phoneticPr fontId="2"/>
  </si>
  <si>
    <t>通帳の表紙への点字等の印字により、銀行名等が識別できるようになっているか。</t>
    <rPh sb="0" eb="2">
      <t>ツウチョウ</t>
    </rPh>
    <rPh sb="3" eb="5">
      <t>ヒョウシ</t>
    </rPh>
    <rPh sb="7" eb="9">
      <t>テンジ</t>
    </rPh>
    <rPh sb="9" eb="10">
      <t>トウ</t>
    </rPh>
    <rPh sb="11" eb="13">
      <t>インジ</t>
    </rPh>
    <rPh sb="17" eb="20">
      <t>ギンコウメイ</t>
    </rPh>
    <rPh sb="20" eb="21">
      <t>トウ</t>
    </rPh>
    <rPh sb="22" eb="24">
      <t>シキベツ</t>
    </rPh>
    <phoneticPr fontId="2"/>
  </si>
  <si>
    <t>(24/1)</t>
    <phoneticPr fontId="2"/>
  </si>
  <si>
    <t>残高通知において、視覚障がい者への対応を行っているか。</t>
    <rPh sb="0" eb="2">
      <t>ザンダカ</t>
    </rPh>
    <rPh sb="2" eb="4">
      <t>ツウチ</t>
    </rPh>
    <rPh sb="9" eb="11">
      <t>シカク</t>
    </rPh>
    <rPh sb="11" eb="12">
      <t>ショウ</t>
    </rPh>
    <rPh sb="14" eb="15">
      <t>シャ</t>
    </rPh>
    <rPh sb="17" eb="19">
      <t>タイオウ</t>
    </rPh>
    <rPh sb="20" eb="21">
      <t>オコナ</t>
    </rPh>
    <phoneticPr fontId="2"/>
  </si>
  <si>
    <t>(25/1)</t>
    <phoneticPr fontId="2"/>
  </si>
  <si>
    <t>上記対応を行っている場合、①～③による方法を行っているか（複数回答可）。</t>
    <rPh sb="0" eb="2">
      <t>ジョウキ</t>
    </rPh>
    <rPh sb="2" eb="4">
      <t>タイオウ</t>
    </rPh>
    <rPh sb="5" eb="6">
      <t>オコナ</t>
    </rPh>
    <rPh sb="10" eb="12">
      <t>バアイ</t>
    </rPh>
    <rPh sb="19" eb="21">
      <t>ホウホウ</t>
    </rPh>
    <rPh sb="22" eb="23">
      <t>オコナ</t>
    </rPh>
    <rPh sb="29" eb="31">
      <t>フクスウ</t>
    </rPh>
    <rPh sb="31" eb="33">
      <t>カイトウ</t>
    </rPh>
    <rPh sb="33" eb="34">
      <t>カ</t>
    </rPh>
    <phoneticPr fontId="2"/>
  </si>
  <si>
    <t>①点字通知書の発行</t>
    <phoneticPr fontId="2"/>
  </si>
  <si>
    <t>(27/25)</t>
    <phoneticPr fontId="2"/>
  </si>
  <si>
    <t>②電話（音声案内含む）</t>
    <phoneticPr fontId="2"/>
  </si>
  <si>
    <t>(28/25)</t>
    <phoneticPr fontId="2"/>
  </si>
  <si>
    <t>③その他</t>
    <phoneticPr fontId="2"/>
  </si>
  <si>
    <t>(29/25)</t>
    <phoneticPr fontId="2"/>
  </si>
  <si>
    <t>点字通知書を発行している場合、一度の申請によって、継続的に発行しているか。</t>
    <phoneticPr fontId="2"/>
  </si>
  <si>
    <t>(30/27)</t>
    <phoneticPr fontId="2"/>
  </si>
  <si>
    <t>点字通知書を発行している場合、期間中に残高の変動がなくとも発行しているか。</t>
    <phoneticPr fontId="2"/>
  </si>
  <si>
    <t>(31/27)</t>
    <phoneticPr fontId="2"/>
  </si>
  <si>
    <t>点字で取引明細通知書（入金、出金）を発行しているか。</t>
    <rPh sb="0" eb="2">
      <t>テンジ</t>
    </rPh>
    <rPh sb="3" eb="5">
      <t>トリヒキ</t>
    </rPh>
    <rPh sb="5" eb="7">
      <t>メイサイ</t>
    </rPh>
    <rPh sb="7" eb="9">
      <t>ツウチ</t>
    </rPh>
    <rPh sb="9" eb="10">
      <t>ショ</t>
    </rPh>
    <rPh sb="11" eb="13">
      <t>ニュウキン</t>
    </rPh>
    <rPh sb="14" eb="16">
      <t>シュッキン</t>
    </rPh>
    <rPh sb="18" eb="20">
      <t>ハッコウ</t>
    </rPh>
    <phoneticPr fontId="2"/>
  </si>
  <si>
    <t>(32/1)</t>
    <phoneticPr fontId="2"/>
  </si>
  <si>
    <t>発行している場合、一度の申請によって、継続的に発行しているか。</t>
    <rPh sb="0" eb="2">
      <t>ハッコウ</t>
    </rPh>
    <rPh sb="6" eb="8">
      <t>バアイ</t>
    </rPh>
    <rPh sb="9" eb="11">
      <t>イチド</t>
    </rPh>
    <rPh sb="12" eb="14">
      <t>シンセイ</t>
    </rPh>
    <rPh sb="19" eb="22">
      <t>ケイゾクテキ</t>
    </rPh>
    <rPh sb="23" eb="25">
      <t>ハッコウ</t>
    </rPh>
    <phoneticPr fontId="2"/>
  </si>
  <si>
    <t>(33/32)</t>
    <phoneticPr fontId="2"/>
  </si>
  <si>
    <t>インターネットバンキングサービスを行っているか。</t>
    <rPh sb="17" eb="18">
      <t>オコナ</t>
    </rPh>
    <phoneticPr fontId="2"/>
  </si>
  <si>
    <t>(34/1)</t>
    <phoneticPr fontId="2"/>
  </si>
  <si>
    <t>インターネットでの取引の際、音声案内対応を行っているか。</t>
    <rPh sb="9" eb="11">
      <t>トリヒキ</t>
    </rPh>
    <rPh sb="12" eb="13">
      <t>サイ</t>
    </rPh>
    <rPh sb="14" eb="16">
      <t>オンセイ</t>
    </rPh>
    <rPh sb="16" eb="18">
      <t>アンナイ</t>
    </rPh>
    <rPh sb="18" eb="20">
      <t>タイオウ</t>
    </rPh>
    <rPh sb="21" eb="22">
      <t>オコナ</t>
    </rPh>
    <phoneticPr fontId="2"/>
  </si>
  <si>
    <t>(35/34)</t>
    <phoneticPr fontId="2"/>
  </si>
  <si>
    <t>インターネットバンキングの本人認証において、視覚障がい者への対応を行っているか。</t>
    <phoneticPr fontId="2"/>
  </si>
  <si>
    <t>(36/34)</t>
    <phoneticPr fontId="2"/>
  </si>
  <si>
    <t>①ワンタイムパスワードの音声読み上げ</t>
    <phoneticPr fontId="2"/>
  </si>
  <si>
    <t>(37/36)</t>
    <phoneticPr fontId="2"/>
  </si>
  <si>
    <t>②ワンタイムパスワードの表示時間延長（弱視の方への配慮）</t>
    <phoneticPr fontId="2"/>
  </si>
  <si>
    <t>(38/36)</t>
    <phoneticPr fontId="2"/>
  </si>
  <si>
    <t>③画像認証における配慮</t>
    <phoneticPr fontId="2"/>
  </si>
  <si>
    <t>(39/36)</t>
    <phoneticPr fontId="2"/>
  </si>
  <si>
    <t>④点字での乱数表配付</t>
    <phoneticPr fontId="2"/>
  </si>
  <si>
    <t>(40/36)</t>
    <phoneticPr fontId="2"/>
  </si>
  <si>
    <t>⑤その他</t>
    <phoneticPr fontId="2"/>
  </si>
  <si>
    <t>(41/36)</t>
    <phoneticPr fontId="2"/>
  </si>
  <si>
    <t>※（　）内は、各比率の算出式を記載。数字は欄外の項目番号に対応。</t>
    <rPh sb="4" eb="5">
      <t>ナイ</t>
    </rPh>
    <rPh sb="7" eb="8">
      <t>カク</t>
    </rPh>
    <rPh sb="8" eb="10">
      <t>ヒリツ</t>
    </rPh>
    <rPh sb="11" eb="13">
      <t>サンシュツ</t>
    </rPh>
    <rPh sb="13" eb="14">
      <t>シキ</t>
    </rPh>
    <rPh sb="15" eb="17">
      <t>キサイ</t>
    </rPh>
    <rPh sb="18" eb="20">
      <t>スウジ</t>
    </rPh>
    <rPh sb="21" eb="23">
      <t>ランガイ</t>
    </rPh>
    <rPh sb="24" eb="26">
      <t>コウモク</t>
    </rPh>
    <rPh sb="26" eb="28">
      <t>バンゴウ</t>
    </rPh>
    <rPh sb="29" eb="31">
      <t>タイオウ</t>
    </rPh>
    <phoneticPr fontId="2"/>
  </si>
  <si>
    <t>Ⅱ．自筆困難者への対応</t>
    <rPh sb="2" eb="4">
      <t>ジヒツ</t>
    </rPh>
    <rPh sb="4" eb="6">
      <t>コンナン</t>
    </rPh>
    <rPh sb="6" eb="7">
      <t>シャ</t>
    </rPh>
    <rPh sb="9" eb="11">
      <t>タイオウ</t>
    </rPh>
    <phoneticPr fontId="2"/>
  </si>
  <si>
    <t>総店舗数(国内の本支店、出張所（実店舗に限る）。)</t>
    <rPh sb="0" eb="1">
      <t>ソウ</t>
    </rPh>
    <rPh sb="1" eb="4">
      <t>テンポスウ</t>
    </rPh>
    <rPh sb="5" eb="7">
      <t>コクナイ</t>
    </rPh>
    <rPh sb="8" eb="11">
      <t>ホンシテン</t>
    </rPh>
    <rPh sb="12" eb="14">
      <t>シュッチョウ</t>
    </rPh>
    <rPh sb="14" eb="15">
      <t>ジョ</t>
    </rPh>
    <rPh sb="16" eb="19">
      <t>ジツテンポ</t>
    </rPh>
    <rPh sb="20" eb="21">
      <t>カギ</t>
    </rPh>
    <phoneticPr fontId="2"/>
  </si>
  <si>
    <t>預金取引における自筆困難者への代筆に係る手続に関する内規を定めているか。</t>
    <rPh sb="0" eb="2">
      <t>ヨキン</t>
    </rPh>
    <rPh sb="2" eb="4">
      <t>トリヒキ</t>
    </rPh>
    <rPh sb="8" eb="10">
      <t>ジヒツ</t>
    </rPh>
    <rPh sb="10" eb="12">
      <t>コンナン</t>
    </rPh>
    <rPh sb="12" eb="13">
      <t>シャ</t>
    </rPh>
    <rPh sb="15" eb="17">
      <t>ダイヒツ</t>
    </rPh>
    <rPh sb="18" eb="19">
      <t>カカ</t>
    </rPh>
    <rPh sb="20" eb="22">
      <t>テツヅキ</t>
    </rPh>
    <rPh sb="23" eb="24">
      <t>カン</t>
    </rPh>
    <rPh sb="26" eb="28">
      <t>ナイキ</t>
    </rPh>
    <rPh sb="29" eb="30">
      <t>サダ</t>
    </rPh>
    <phoneticPr fontId="2"/>
  </si>
  <si>
    <t>(4/1)</t>
    <phoneticPr fontId="2"/>
  </si>
  <si>
    <t>上記内規を定めている場合、代筆者として①～③を認めているか（複数回答可）。</t>
    <rPh sb="0" eb="2">
      <t>ジョウキ</t>
    </rPh>
    <rPh sb="2" eb="4">
      <t>ナイキ</t>
    </rPh>
    <rPh sb="5" eb="6">
      <t>サダ</t>
    </rPh>
    <rPh sb="10" eb="12">
      <t>バアイ</t>
    </rPh>
    <rPh sb="13" eb="15">
      <t>ダイヒツ</t>
    </rPh>
    <rPh sb="15" eb="16">
      <t>シャ</t>
    </rPh>
    <rPh sb="23" eb="24">
      <t>ミト</t>
    </rPh>
    <rPh sb="30" eb="32">
      <t>フクスウ</t>
    </rPh>
    <rPh sb="32" eb="34">
      <t>カイトウ</t>
    </rPh>
    <rPh sb="34" eb="35">
      <t>カ</t>
    </rPh>
    <phoneticPr fontId="2"/>
  </si>
  <si>
    <t>①自行職員</t>
    <rPh sb="1" eb="3">
      <t>ジコウ</t>
    </rPh>
    <rPh sb="3" eb="5">
      <t>ショクイン</t>
    </rPh>
    <phoneticPr fontId="2"/>
  </si>
  <si>
    <t>②同行親族、同居人</t>
    <rPh sb="1" eb="3">
      <t>ドウコウ</t>
    </rPh>
    <rPh sb="3" eb="5">
      <t>シンゾク</t>
    </rPh>
    <rPh sb="6" eb="8">
      <t>ドウキョ</t>
    </rPh>
    <rPh sb="8" eb="9">
      <t>ニン</t>
    </rPh>
    <phoneticPr fontId="2"/>
  </si>
  <si>
    <t>③その他</t>
    <rPh sb="3" eb="4">
      <t>タ</t>
    </rPh>
    <phoneticPr fontId="2"/>
  </si>
  <si>
    <t>(8/4)</t>
    <phoneticPr fontId="2"/>
  </si>
  <si>
    <t>融資取引における自筆困難者への代筆に係る手続に関する内規を定めているか。</t>
    <phoneticPr fontId="2"/>
  </si>
  <si>
    <t>(9/1)</t>
    <phoneticPr fontId="2"/>
  </si>
  <si>
    <t>上記内規を定めている場合、代筆者として①～④を認めているか（複数回答可）。</t>
    <rPh sb="0" eb="2">
      <t>ジョウキ</t>
    </rPh>
    <rPh sb="2" eb="4">
      <t>ナイキ</t>
    </rPh>
    <rPh sb="5" eb="6">
      <t>サダ</t>
    </rPh>
    <rPh sb="10" eb="12">
      <t>バアイ</t>
    </rPh>
    <rPh sb="13" eb="15">
      <t>ダイヒツ</t>
    </rPh>
    <rPh sb="15" eb="16">
      <t>シャ</t>
    </rPh>
    <rPh sb="23" eb="24">
      <t>ミト</t>
    </rPh>
    <rPh sb="30" eb="32">
      <t>フクスウ</t>
    </rPh>
    <rPh sb="32" eb="34">
      <t>カイトウ</t>
    </rPh>
    <rPh sb="34" eb="35">
      <t>カ</t>
    </rPh>
    <phoneticPr fontId="2"/>
  </si>
  <si>
    <t>①同行推定相続人</t>
    <rPh sb="1" eb="3">
      <t>ドウコウ</t>
    </rPh>
    <rPh sb="3" eb="5">
      <t>スイテイ</t>
    </rPh>
    <rPh sb="5" eb="8">
      <t>ソウゾクニン</t>
    </rPh>
    <phoneticPr fontId="2"/>
  </si>
  <si>
    <t>(11/9)</t>
    <phoneticPr fontId="2"/>
  </si>
  <si>
    <t>②推定相続人以外の同行親族</t>
    <rPh sb="1" eb="3">
      <t>スイテイ</t>
    </rPh>
    <rPh sb="3" eb="6">
      <t>ソウゾクニン</t>
    </rPh>
    <rPh sb="6" eb="8">
      <t>イガイ</t>
    </rPh>
    <rPh sb="9" eb="11">
      <t>ドウコウ</t>
    </rPh>
    <rPh sb="11" eb="13">
      <t>シンゾク</t>
    </rPh>
    <phoneticPr fontId="2"/>
  </si>
  <si>
    <t>(12/9)</t>
    <phoneticPr fontId="2"/>
  </si>
  <si>
    <t>③同行第三者保証提供者</t>
    <rPh sb="1" eb="3">
      <t>ドウコウ</t>
    </rPh>
    <rPh sb="3" eb="6">
      <t>ダイサンシャ</t>
    </rPh>
    <rPh sb="6" eb="8">
      <t>ホショウ</t>
    </rPh>
    <rPh sb="8" eb="11">
      <t>テイキョウシャ</t>
    </rPh>
    <phoneticPr fontId="2"/>
  </si>
  <si>
    <t>(13/9)</t>
    <phoneticPr fontId="2"/>
  </si>
  <si>
    <t>④その他</t>
    <rPh sb="3" eb="4">
      <t>タ</t>
    </rPh>
    <phoneticPr fontId="2"/>
  </si>
  <si>
    <t>(14/9)</t>
    <phoneticPr fontId="2"/>
  </si>
  <si>
    <t>預金取引において、本人の意思確認を適切に実施できる場合に記名捺印（氏名を記した印章を押捺）による対応を認めているか。</t>
    <rPh sb="0" eb="2">
      <t>ヨキン</t>
    </rPh>
    <rPh sb="2" eb="4">
      <t>トリヒキ</t>
    </rPh>
    <rPh sb="9" eb="11">
      <t>ホンニン</t>
    </rPh>
    <rPh sb="12" eb="14">
      <t>イシ</t>
    </rPh>
    <rPh sb="14" eb="16">
      <t>カクニン</t>
    </rPh>
    <rPh sb="17" eb="19">
      <t>テキセツ</t>
    </rPh>
    <rPh sb="20" eb="22">
      <t>ジッシ</t>
    </rPh>
    <rPh sb="25" eb="27">
      <t>バアイ</t>
    </rPh>
    <rPh sb="28" eb="30">
      <t>キメイ</t>
    </rPh>
    <rPh sb="30" eb="32">
      <t>ナツイン</t>
    </rPh>
    <rPh sb="33" eb="35">
      <t>シメイ</t>
    </rPh>
    <rPh sb="36" eb="37">
      <t>シル</t>
    </rPh>
    <rPh sb="39" eb="41">
      <t>インショウ</t>
    </rPh>
    <rPh sb="42" eb="44">
      <t>オウナツ</t>
    </rPh>
    <rPh sb="48" eb="50">
      <t>タイオウ</t>
    </rPh>
    <rPh sb="51" eb="52">
      <t>ミト</t>
    </rPh>
    <phoneticPr fontId="2"/>
  </si>
  <si>
    <t>(15/1)</t>
    <phoneticPr fontId="2"/>
  </si>
  <si>
    <t>融資取引において、本人の意思確認を適切に実施できる場合に記名捺印（氏名を記した印章を押捺）による対応を認めているか。</t>
    <rPh sb="33" eb="35">
      <t>シメイ</t>
    </rPh>
    <rPh sb="36" eb="37">
      <t>シル</t>
    </rPh>
    <rPh sb="39" eb="41">
      <t>インショウ</t>
    </rPh>
    <rPh sb="42" eb="44">
      <t>オウナツ</t>
    </rPh>
    <phoneticPr fontId="2"/>
  </si>
  <si>
    <t>(16/1)</t>
    <phoneticPr fontId="2"/>
  </si>
  <si>
    <t>Ⅲ．聴覚障がい者への対応</t>
    <rPh sb="2" eb="4">
      <t>チョウカク</t>
    </rPh>
    <rPh sb="4" eb="5">
      <t>ショウ</t>
    </rPh>
    <rPh sb="7" eb="8">
      <t>シャ</t>
    </rPh>
    <rPh sb="10" eb="12">
      <t>タイオウ</t>
    </rPh>
    <phoneticPr fontId="2"/>
  </si>
  <si>
    <t>聴覚障がい者との店舗窓口でのやり取りについて、口頭でのやり取り以外の対応を可能としているか。</t>
    <phoneticPr fontId="2"/>
  </si>
  <si>
    <t>上記対応を可能としている場合、①～④による方法を行っているか（複数回答可）。</t>
    <rPh sb="0" eb="2">
      <t>ジョウキ</t>
    </rPh>
    <rPh sb="2" eb="4">
      <t>タイオウ</t>
    </rPh>
    <rPh sb="5" eb="7">
      <t>カノウ</t>
    </rPh>
    <rPh sb="12" eb="14">
      <t>バアイ</t>
    </rPh>
    <rPh sb="21" eb="23">
      <t>ホウホウ</t>
    </rPh>
    <rPh sb="24" eb="25">
      <t>オコナ</t>
    </rPh>
    <rPh sb="31" eb="33">
      <t>フクスウ</t>
    </rPh>
    <rPh sb="33" eb="35">
      <t>カイトウ</t>
    </rPh>
    <rPh sb="35" eb="36">
      <t>カ</t>
    </rPh>
    <phoneticPr fontId="2"/>
  </si>
  <si>
    <t>①筆談</t>
    <rPh sb="1" eb="3">
      <t>ヒツダン</t>
    </rPh>
    <phoneticPr fontId="2"/>
  </si>
  <si>
    <t>②コミュニケーションボード</t>
    <phoneticPr fontId="2"/>
  </si>
  <si>
    <t>③手話通訳者</t>
    <rPh sb="1" eb="3">
      <t>シュワ</t>
    </rPh>
    <rPh sb="3" eb="5">
      <t>ツウヤク</t>
    </rPh>
    <rPh sb="5" eb="6">
      <t>シャ</t>
    </rPh>
    <phoneticPr fontId="2"/>
  </si>
  <si>
    <t>④その他（遠隔手話サービス等）</t>
    <rPh sb="3" eb="4">
      <t>タ</t>
    </rPh>
    <rPh sb="5" eb="7">
      <t>エンカク</t>
    </rPh>
    <rPh sb="7" eb="9">
      <t>シュワ</t>
    </rPh>
    <rPh sb="13" eb="14">
      <t>トウ</t>
    </rPh>
    <phoneticPr fontId="2"/>
  </si>
  <si>
    <t>(9/4)</t>
    <phoneticPr fontId="2"/>
  </si>
  <si>
    <t>聴覚障がい者からの連絡について、電話リレーサービスを用いた連絡でも対応しているか。</t>
    <phoneticPr fontId="2"/>
  </si>
  <si>
    <t>(10/1)</t>
    <phoneticPr fontId="2"/>
  </si>
  <si>
    <t>上記対応を行っている場合、①～③による方法を行っているか（複数回答可）。</t>
    <rPh sb="0" eb="2">
      <t>ジョウキ</t>
    </rPh>
    <rPh sb="2" eb="4">
      <t>タイオウ</t>
    </rPh>
    <rPh sb="5" eb="6">
      <t>オコナ</t>
    </rPh>
    <rPh sb="10" eb="12">
      <t>バアイ</t>
    </rPh>
    <rPh sb="29" eb="31">
      <t>フクスウ</t>
    </rPh>
    <rPh sb="31" eb="33">
      <t>カイトウ</t>
    </rPh>
    <phoneticPr fontId="2"/>
  </si>
  <si>
    <t>①キャッシュカード紛失等緊急時対応</t>
    <rPh sb="9" eb="11">
      <t>フンシツ</t>
    </rPh>
    <rPh sb="11" eb="12">
      <t>トウ</t>
    </rPh>
    <rPh sb="12" eb="15">
      <t>キンキュウジ</t>
    </rPh>
    <rPh sb="15" eb="17">
      <t>タイオウ</t>
    </rPh>
    <phoneticPr fontId="2"/>
  </si>
  <si>
    <t>(12/10)</t>
    <phoneticPr fontId="2"/>
  </si>
  <si>
    <t>②諸手続の説明</t>
    <rPh sb="1" eb="2">
      <t>ショ</t>
    </rPh>
    <rPh sb="2" eb="4">
      <t>テツヅ</t>
    </rPh>
    <rPh sb="5" eb="7">
      <t>セツメイ</t>
    </rPh>
    <phoneticPr fontId="2"/>
  </si>
  <si>
    <t>(13/10)</t>
    <phoneticPr fontId="2"/>
  </si>
  <si>
    <t>(14/10)</t>
    <phoneticPr fontId="2"/>
  </si>
  <si>
    <t>電話リレーサービスを用いた連絡に対応している場合、自社のサービスとして電話リレーサービスを行っているか。</t>
    <rPh sb="0" eb="2">
      <t>デンワ</t>
    </rPh>
    <rPh sb="10" eb="11">
      <t>モチ</t>
    </rPh>
    <rPh sb="13" eb="15">
      <t>レンラク</t>
    </rPh>
    <rPh sb="16" eb="18">
      <t>タイオウ</t>
    </rPh>
    <rPh sb="22" eb="24">
      <t>バアイ</t>
    </rPh>
    <rPh sb="25" eb="27">
      <t>ジシャ</t>
    </rPh>
    <rPh sb="35" eb="37">
      <t>デンワ</t>
    </rPh>
    <rPh sb="45" eb="46">
      <t>オコナ</t>
    </rPh>
    <phoneticPr fontId="2"/>
  </si>
  <si>
    <t>(15/10)</t>
    <phoneticPr fontId="2"/>
  </si>
  <si>
    <t>預金通帳やキャッシュカードの紛失など、聴覚障がい者からの緊急の連絡について、本人以外の代理人からの連絡を認めているか。</t>
    <phoneticPr fontId="2"/>
  </si>
  <si>
    <t>預金通帳やキャッシュカードの紛失など、聴覚障がい者からの緊急の連絡について、電話以外の連絡方法を可能としているか。</t>
    <phoneticPr fontId="2"/>
  </si>
  <si>
    <t>(17/1)</t>
    <phoneticPr fontId="2"/>
  </si>
  <si>
    <t>上記対応を行っている場合、①～④による方法を行っているか（複数回答可）。</t>
    <rPh sb="0" eb="2">
      <t>ジョウキ</t>
    </rPh>
    <rPh sb="2" eb="4">
      <t>タイオウ</t>
    </rPh>
    <rPh sb="5" eb="6">
      <t>オコナ</t>
    </rPh>
    <rPh sb="10" eb="12">
      <t>バアイ</t>
    </rPh>
    <rPh sb="29" eb="31">
      <t>フクスウ</t>
    </rPh>
    <rPh sb="31" eb="33">
      <t>カイトウ</t>
    </rPh>
    <phoneticPr fontId="2"/>
  </si>
  <si>
    <t>①メール</t>
    <phoneticPr fontId="2"/>
  </si>
  <si>
    <t>(19/17)</t>
    <phoneticPr fontId="2"/>
  </si>
  <si>
    <t>②チャット</t>
    <phoneticPr fontId="2"/>
  </si>
  <si>
    <t>(20/17)</t>
    <phoneticPr fontId="2"/>
  </si>
  <si>
    <t>③FAX</t>
    <phoneticPr fontId="2"/>
  </si>
  <si>
    <t>(21/17)</t>
    <phoneticPr fontId="2"/>
  </si>
  <si>
    <t>④インターネットバンキング</t>
    <phoneticPr fontId="2"/>
  </si>
  <si>
    <t>(22/17)</t>
    <phoneticPr fontId="2"/>
  </si>
  <si>
    <t>⑤郵送</t>
    <rPh sb="1" eb="3">
      <t>ユウソウ</t>
    </rPh>
    <phoneticPr fontId="2"/>
  </si>
  <si>
    <t>(23/17)</t>
    <phoneticPr fontId="2"/>
  </si>
  <si>
    <t>聴覚障がい者がATM利用の際に故障などのトラブルが発生した場合、対応窓口への連絡を可能とする電話以外の措置を講じているか。</t>
    <rPh sb="0" eb="2">
      <t>チョウカク</t>
    </rPh>
    <rPh sb="2" eb="3">
      <t>ショウ</t>
    </rPh>
    <rPh sb="5" eb="6">
      <t>シャ</t>
    </rPh>
    <rPh sb="10" eb="12">
      <t>リヨウ</t>
    </rPh>
    <rPh sb="13" eb="14">
      <t>サイ</t>
    </rPh>
    <rPh sb="15" eb="17">
      <t>コショウ</t>
    </rPh>
    <rPh sb="25" eb="27">
      <t>ハッセイ</t>
    </rPh>
    <rPh sb="29" eb="31">
      <t>バアイ</t>
    </rPh>
    <rPh sb="32" eb="34">
      <t>タイオウ</t>
    </rPh>
    <rPh sb="34" eb="36">
      <t>マドグチ</t>
    </rPh>
    <rPh sb="38" eb="40">
      <t>レンラク</t>
    </rPh>
    <rPh sb="41" eb="43">
      <t>カノウ</t>
    </rPh>
    <rPh sb="46" eb="48">
      <t>デンワ</t>
    </rPh>
    <rPh sb="48" eb="50">
      <t>イガイ</t>
    </rPh>
    <rPh sb="51" eb="53">
      <t>ソチ</t>
    </rPh>
    <rPh sb="54" eb="55">
      <t>コウ</t>
    </rPh>
    <phoneticPr fontId="2"/>
  </si>
  <si>
    <t>当該措置について、ATMブースの見やすい箇所へ表示しているか。</t>
    <phoneticPr fontId="2"/>
  </si>
  <si>
    <t>(25/24)</t>
    <phoneticPr fontId="2"/>
  </si>
  <si>
    <t>窓口で順番が来たことを顧客に知らせる際、音声以外の方法での対応を行っているか。</t>
    <phoneticPr fontId="2"/>
  </si>
  <si>
    <t>(26/1)</t>
    <phoneticPr fontId="2"/>
  </si>
  <si>
    <t>①無線式振動呼出器の配付</t>
    <phoneticPr fontId="2"/>
  </si>
  <si>
    <t>(28/26)</t>
    <phoneticPr fontId="2"/>
  </si>
  <si>
    <t>②画面上での呼出状況の表示（既に呼出された番号についても表示）</t>
    <phoneticPr fontId="2"/>
  </si>
  <si>
    <t>(29/26)</t>
    <phoneticPr fontId="2"/>
  </si>
  <si>
    <t>③顧客のもとまで行き、御案内</t>
    <phoneticPr fontId="2"/>
  </si>
  <si>
    <t>(30/26)</t>
    <phoneticPr fontId="2"/>
  </si>
  <si>
    <t>窓口対応のため、手話通訳のできる職員を配置しているか。</t>
    <phoneticPr fontId="2"/>
  </si>
  <si>
    <t>(31/1)</t>
    <phoneticPr fontId="2"/>
  </si>
  <si>
    <t>Ⅳ．身体障がい者への対応</t>
    <rPh sb="2" eb="4">
      <t>シンタイ</t>
    </rPh>
    <rPh sb="4" eb="5">
      <t>ショウ</t>
    </rPh>
    <rPh sb="7" eb="8">
      <t>シャ</t>
    </rPh>
    <rPh sb="10" eb="12">
      <t>タイオウ</t>
    </rPh>
    <phoneticPr fontId="2"/>
  </si>
  <si>
    <t>車いす使用者に配慮したATMの設置</t>
    <rPh sb="0" eb="1">
      <t>クルマ</t>
    </rPh>
    <rPh sb="3" eb="6">
      <t>シヨウシャ</t>
    </rPh>
    <rPh sb="7" eb="9">
      <t>ハイリョ</t>
    </rPh>
    <rPh sb="15" eb="17">
      <t>セッチ</t>
    </rPh>
    <phoneticPr fontId="2"/>
  </si>
  <si>
    <t>(4/3)</t>
    <phoneticPr fontId="2"/>
  </si>
  <si>
    <t>(5/2)</t>
    <phoneticPr fontId="2"/>
  </si>
  <si>
    <t>車いす使用者用のローカウンターや記帳台の設置店舗数</t>
    <phoneticPr fontId="2"/>
  </si>
  <si>
    <t>(6/2)</t>
    <phoneticPr fontId="2"/>
  </si>
  <si>
    <t>車いす使用者等の利便のため、店舗の出入口において、スロープ等のバリアフリーを実施している店舗数</t>
    <phoneticPr fontId="2"/>
  </si>
  <si>
    <t>(7/2)</t>
    <phoneticPr fontId="2"/>
  </si>
  <si>
    <t>車いす使用者用駐車施設の設置店舗数</t>
    <phoneticPr fontId="2"/>
  </si>
  <si>
    <t>Ⅴ．知的・精神・発達障がい者への対応</t>
    <rPh sb="2" eb="4">
      <t>チテキ</t>
    </rPh>
    <rPh sb="5" eb="7">
      <t>セイシン</t>
    </rPh>
    <rPh sb="8" eb="10">
      <t>ハッタツ</t>
    </rPh>
    <rPh sb="10" eb="11">
      <t>ショウ</t>
    </rPh>
    <rPh sb="13" eb="14">
      <t>シャ</t>
    </rPh>
    <rPh sb="16" eb="18">
      <t>タイオウ</t>
    </rPh>
    <phoneticPr fontId="2"/>
  </si>
  <si>
    <t>知的・精神・発達障がい者に配慮した取組みを行っているか。</t>
    <phoneticPr fontId="2"/>
  </si>
  <si>
    <t>Ⅵ．その他の取組み</t>
    <rPh sb="4" eb="5">
      <t>タ</t>
    </rPh>
    <rPh sb="6" eb="8">
      <t>トリク</t>
    </rPh>
    <phoneticPr fontId="2"/>
  </si>
  <si>
    <t>障がい者及びその家族その他の関係者からの相談に対応できる相談窓口を設置しているか。</t>
    <rPh sb="0" eb="1">
      <t>ショウ</t>
    </rPh>
    <rPh sb="3" eb="4">
      <t>シャ</t>
    </rPh>
    <rPh sb="4" eb="5">
      <t>オヨ</t>
    </rPh>
    <rPh sb="8" eb="10">
      <t>カゾク</t>
    </rPh>
    <rPh sb="12" eb="13">
      <t>タ</t>
    </rPh>
    <rPh sb="14" eb="17">
      <t>カンケイシャ</t>
    </rPh>
    <rPh sb="20" eb="22">
      <t>ソウダン</t>
    </rPh>
    <rPh sb="23" eb="25">
      <t>タイオウ</t>
    </rPh>
    <rPh sb="28" eb="30">
      <t>ソウダン</t>
    </rPh>
    <rPh sb="30" eb="32">
      <t>マドグチ</t>
    </rPh>
    <rPh sb="33" eb="35">
      <t>セッチ</t>
    </rPh>
    <phoneticPr fontId="2"/>
  </si>
  <si>
    <t>上記相談窓口を設置している場合、①～④による方法を行っているか（複数回答可）。</t>
    <rPh sb="0" eb="2">
      <t>ジョウキ</t>
    </rPh>
    <rPh sb="2" eb="4">
      <t>ソウダン</t>
    </rPh>
    <rPh sb="4" eb="6">
      <t>マドグチ</t>
    </rPh>
    <rPh sb="7" eb="9">
      <t>セッチ</t>
    </rPh>
    <rPh sb="13" eb="15">
      <t>バアイ</t>
    </rPh>
    <rPh sb="22" eb="24">
      <t>ホウホウ</t>
    </rPh>
    <rPh sb="25" eb="26">
      <t>オコナ</t>
    </rPh>
    <rPh sb="32" eb="34">
      <t>フクスウ</t>
    </rPh>
    <rPh sb="34" eb="36">
      <t>カイトウ</t>
    </rPh>
    <rPh sb="36" eb="37">
      <t>カ</t>
    </rPh>
    <phoneticPr fontId="2"/>
  </si>
  <si>
    <t>①ウェブサイトにおける障がい者専用窓口</t>
    <rPh sb="11" eb="12">
      <t>ショウ</t>
    </rPh>
    <rPh sb="14" eb="15">
      <t>シャ</t>
    </rPh>
    <rPh sb="15" eb="17">
      <t>センヨウ</t>
    </rPh>
    <rPh sb="17" eb="19">
      <t>マドグチ</t>
    </rPh>
    <phoneticPr fontId="2"/>
  </si>
  <si>
    <t>②障害者専用フリーダイヤル</t>
    <rPh sb="1" eb="4">
      <t>ショウガイシャ</t>
    </rPh>
    <rPh sb="4" eb="6">
      <t>センヨウ</t>
    </rPh>
    <phoneticPr fontId="2"/>
  </si>
  <si>
    <t>③店舗での障害者専用窓口</t>
    <rPh sb="1" eb="3">
      <t>テンポ</t>
    </rPh>
    <rPh sb="5" eb="8">
      <t>ショウガイシャ</t>
    </rPh>
    <rPh sb="8" eb="10">
      <t>センヨウ</t>
    </rPh>
    <rPh sb="10" eb="12">
      <t>マドグチ</t>
    </rPh>
    <phoneticPr fontId="2"/>
  </si>
  <si>
    <t>④その他</t>
    <phoneticPr fontId="2"/>
  </si>
  <si>
    <t>職員の障がい者等対応力向上のために取組みを行っているか。</t>
    <rPh sb="0" eb="2">
      <t>ショクイン</t>
    </rPh>
    <rPh sb="3" eb="4">
      <t>ショウ</t>
    </rPh>
    <rPh sb="6" eb="7">
      <t>シャ</t>
    </rPh>
    <rPh sb="7" eb="8">
      <t>トウ</t>
    </rPh>
    <rPh sb="8" eb="11">
      <t>タイオウリョク</t>
    </rPh>
    <rPh sb="11" eb="13">
      <t>コウジョウ</t>
    </rPh>
    <rPh sb="17" eb="19">
      <t>トリク</t>
    </rPh>
    <rPh sb="21" eb="22">
      <t>オコナ</t>
    </rPh>
    <phoneticPr fontId="2"/>
  </si>
  <si>
    <t>上記取組みを行っている場合、①～⑤による取組みを行っているか（複数回答可）。</t>
    <rPh sb="0" eb="2">
      <t>ジョウキ</t>
    </rPh>
    <rPh sb="2" eb="4">
      <t>トリク</t>
    </rPh>
    <rPh sb="6" eb="7">
      <t>オコナ</t>
    </rPh>
    <rPh sb="11" eb="13">
      <t>バアイ</t>
    </rPh>
    <rPh sb="20" eb="22">
      <t>トリク</t>
    </rPh>
    <rPh sb="24" eb="25">
      <t>オコナ</t>
    </rPh>
    <rPh sb="31" eb="33">
      <t>フクスウ</t>
    </rPh>
    <rPh sb="33" eb="35">
      <t>カイトウ</t>
    </rPh>
    <rPh sb="35" eb="36">
      <t>カ</t>
    </rPh>
    <phoneticPr fontId="2"/>
  </si>
  <si>
    <t>①社内研修</t>
    <rPh sb="1" eb="3">
      <t>シャナイ</t>
    </rPh>
    <rPh sb="3" eb="5">
      <t>ケンシュウ</t>
    </rPh>
    <phoneticPr fontId="2"/>
  </si>
  <si>
    <t>②障がい者を講師とした社内研修</t>
    <phoneticPr fontId="2"/>
  </si>
  <si>
    <t>③障がい者への対応力向上のための民間資格取得の推進</t>
    <rPh sb="1" eb="2">
      <t>ショウ</t>
    </rPh>
    <rPh sb="4" eb="5">
      <t>シャ</t>
    </rPh>
    <rPh sb="7" eb="10">
      <t>タイオウリョク</t>
    </rPh>
    <rPh sb="10" eb="12">
      <t>コウジョウ</t>
    </rPh>
    <rPh sb="16" eb="18">
      <t>ミンカン</t>
    </rPh>
    <rPh sb="18" eb="20">
      <t>シカク</t>
    </rPh>
    <rPh sb="20" eb="22">
      <t>シュトク</t>
    </rPh>
    <rPh sb="23" eb="25">
      <t>スイシン</t>
    </rPh>
    <phoneticPr fontId="2"/>
  </si>
  <si>
    <t>④代筆・代読等の疑似体験プログラム</t>
    <phoneticPr fontId="2"/>
  </si>
  <si>
    <t>(16/10)</t>
    <phoneticPr fontId="2"/>
  </si>
  <si>
    <t>職員による対応力向上の取組みに関して、支店に覆面調査を行うなどによって現場レベルへの浸透状況について検証を行っているか。</t>
    <phoneticPr fontId="2"/>
  </si>
  <si>
    <t>障がい者等に配慮した取組みを行っている店舗や障がい者対応ＡＴＭの場所や内容について、障がい者等の視覚・聴覚等で認識されるよう情報発信を行っているか。</t>
    <rPh sb="0" eb="1">
      <t>ショウ</t>
    </rPh>
    <rPh sb="3" eb="4">
      <t>シャ</t>
    </rPh>
    <rPh sb="4" eb="5">
      <t>トウ</t>
    </rPh>
    <rPh sb="6" eb="8">
      <t>ハイリョ</t>
    </rPh>
    <rPh sb="10" eb="12">
      <t>トリク</t>
    </rPh>
    <rPh sb="14" eb="15">
      <t>オコナ</t>
    </rPh>
    <rPh sb="19" eb="21">
      <t>テンポ</t>
    </rPh>
    <rPh sb="22" eb="23">
      <t>ショウ</t>
    </rPh>
    <rPh sb="25" eb="26">
      <t>シャ</t>
    </rPh>
    <rPh sb="26" eb="28">
      <t>タイオウ</t>
    </rPh>
    <rPh sb="32" eb="34">
      <t>バショ</t>
    </rPh>
    <rPh sb="35" eb="37">
      <t>ナイヨウ</t>
    </rPh>
    <rPh sb="42" eb="43">
      <t>ショウ</t>
    </rPh>
    <rPh sb="45" eb="46">
      <t>シャ</t>
    </rPh>
    <rPh sb="46" eb="47">
      <t>トウ</t>
    </rPh>
    <rPh sb="48" eb="50">
      <t>シカク</t>
    </rPh>
    <rPh sb="51" eb="54">
      <t>チョウカクナド</t>
    </rPh>
    <rPh sb="55" eb="57">
      <t>ニンシキ</t>
    </rPh>
    <rPh sb="62" eb="64">
      <t>ジョウホウ</t>
    </rPh>
    <rPh sb="64" eb="66">
      <t>ハッシン</t>
    </rPh>
    <rPh sb="67" eb="68">
      <t>オコナ</t>
    </rPh>
    <phoneticPr fontId="2"/>
  </si>
  <si>
    <t>(18/1)</t>
    <phoneticPr fontId="2"/>
  </si>
  <si>
    <t>①ウェブサイトへの掲載</t>
    <rPh sb="9" eb="11">
      <t>ケイサイ</t>
    </rPh>
    <phoneticPr fontId="2"/>
  </si>
  <si>
    <t>(20/18)</t>
    <phoneticPr fontId="2"/>
  </si>
  <si>
    <t>②フリーダイヤルでの案内</t>
    <phoneticPr fontId="2"/>
  </si>
  <si>
    <t>(21/18)</t>
    <phoneticPr fontId="2"/>
  </si>
  <si>
    <t>(22/18)</t>
    <phoneticPr fontId="2"/>
  </si>
  <si>
    <t>ＡＴＭを開発・改良する際に障がい者の意見を取り入れているか。</t>
    <rPh sb="4" eb="6">
      <t>カイハツ</t>
    </rPh>
    <rPh sb="7" eb="9">
      <t>カイリョウ</t>
    </rPh>
    <rPh sb="11" eb="12">
      <t>サイ</t>
    </rPh>
    <rPh sb="13" eb="14">
      <t>ショウ</t>
    </rPh>
    <rPh sb="16" eb="17">
      <t>シャ</t>
    </rPh>
    <rPh sb="18" eb="20">
      <t>イケン</t>
    </rPh>
    <rPh sb="21" eb="22">
      <t>ト</t>
    </rPh>
    <rPh sb="23" eb="24">
      <t>イ</t>
    </rPh>
    <phoneticPr fontId="2"/>
  </si>
  <si>
    <t>障がい者が優先的に使用できるATMを設置しているか。</t>
    <rPh sb="0" eb="1">
      <t>ショウ</t>
    </rPh>
    <rPh sb="3" eb="4">
      <t>シャ</t>
    </rPh>
    <rPh sb="5" eb="8">
      <t>ユウセンテキ</t>
    </rPh>
    <rPh sb="9" eb="11">
      <t>シヨウ</t>
    </rPh>
    <rPh sb="18" eb="20">
      <t>セッチ</t>
    </rPh>
    <phoneticPr fontId="2"/>
  </si>
  <si>
    <t>インターネットバンキングやスマートフォンアプリ向けアプリを開発・改良する際に障がい者の意見を取り入れているか。</t>
    <rPh sb="23" eb="24">
      <t>ム</t>
    </rPh>
    <phoneticPr fontId="2"/>
  </si>
  <si>
    <t>窓口において代筆・代読、筆談、手話対応を可能とする旨の表示を行っているか。</t>
    <rPh sb="0" eb="2">
      <t>マドグチ</t>
    </rPh>
    <rPh sb="6" eb="8">
      <t>ダイヒツ</t>
    </rPh>
    <rPh sb="9" eb="11">
      <t>ダイドク</t>
    </rPh>
    <rPh sb="12" eb="14">
      <t>ヒツダン</t>
    </rPh>
    <rPh sb="15" eb="17">
      <t>シュワ</t>
    </rPh>
    <rPh sb="17" eb="19">
      <t>タイオウ</t>
    </rPh>
    <rPh sb="20" eb="22">
      <t>カノウ</t>
    </rPh>
    <rPh sb="25" eb="26">
      <t>ムネ</t>
    </rPh>
    <rPh sb="27" eb="29">
      <t>ヒョウジ</t>
    </rPh>
    <rPh sb="30" eb="31">
      <t>オコナ</t>
    </rPh>
    <phoneticPr fontId="2"/>
  </si>
  <si>
    <t>上記対応を行っている場合、①～④による方法を行っているか（複数回答可）。</t>
    <rPh sb="0" eb="2">
      <t>ジョウキ</t>
    </rPh>
    <rPh sb="2" eb="4">
      <t>タイオウ</t>
    </rPh>
    <rPh sb="5" eb="6">
      <t>オコナ</t>
    </rPh>
    <rPh sb="10" eb="12">
      <t>バアイ</t>
    </rPh>
    <rPh sb="19" eb="21">
      <t>ホウホウ</t>
    </rPh>
    <rPh sb="22" eb="23">
      <t>オコナ</t>
    </rPh>
    <rPh sb="29" eb="31">
      <t>フクスウ</t>
    </rPh>
    <rPh sb="31" eb="33">
      <t>カイトウ</t>
    </rPh>
    <rPh sb="33" eb="34">
      <t>カ</t>
    </rPh>
    <phoneticPr fontId="2"/>
  </si>
  <si>
    <t>①代筆・代読が可能な旨の表示</t>
    <rPh sb="1" eb="3">
      <t>ダイヒツ</t>
    </rPh>
    <rPh sb="4" eb="6">
      <t>ダイドク</t>
    </rPh>
    <rPh sb="7" eb="9">
      <t>カノウ</t>
    </rPh>
    <rPh sb="10" eb="11">
      <t>ムネ</t>
    </rPh>
    <rPh sb="12" eb="14">
      <t>ヒョウジ</t>
    </rPh>
    <phoneticPr fontId="2"/>
  </si>
  <si>
    <t>②筆談が可能な旨の表示</t>
    <rPh sb="4" eb="6">
      <t>カノウ</t>
    </rPh>
    <rPh sb="7" eb="8">
      <t>ムネ</t>
    </rPh>
    <phoneticPr fontId="2"/>
  </si>
  <si>
    <t>③手話対応が可能な旨の表示</t>
    <rPh sb="1" eb="3">
      <t>シュワ</t>
    </rPh>
    <rPh sb="3" eb="5">
      <t>タイオウ</t>
    </rPh>
    <rPh sb="6" eb="8">
      <t>カノウ</t>
    </rPh>
    <rPh sb="9" eb="10">
      <t>ムネ</t>
    </rPh>
    <rPh sb="11" eb="13">
      <t>ヒョウジ</t>
    </rPh>
    <phoneticPr fontId="2"/>
  </si>
  <si>
    <t>(31/26)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</si>
</sst>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2"/>
      <color indexed="8"/>
      <name val="ＭＳ Ｐゴシック"/>
      <family val="3"/>
      <charset val="128"/>
    </font>
    <font>
      <sz val="14"/>
      <color indexed="8"/>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sz val="14"/>
      <color theme="1"/>
      <name val="ＭＳ Ｐゴシック"/>
      <family val="3"/>
      <charset val="128"/>
    </font>
    <font>
      <sz val="12"/>
      <color theme="1"/>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4">
    <border>
      <left/>
      <right/>
      <top/>
      <bottom/>
      <diagonal/>
    </border>
    <border>
      <left style="thin">
        <color indexed="64"/>
      </left>
      <right style="thin">
        <color indexed="64"/>
      </right>
      <top/>
      <bottom/>
      <diagonal/>
    </border>
    <border>
      <left style="medium">
        <color indexed="64"/>
      </left>
      <right style="thin">
        <color indexed="64"/>
      </right>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bottom style="thin">
        <color indexed="64"/>
      </bottom>
      <diagonal/>
    </border>
    <border>
      <left style="hair">
        <color indexed="64"/>
      </left>
      <right style="medium">
        <color indexed="64"/>
      </right>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thin">
        <color indexed="64"/>
      </left>
      <right style="hair">
        <color indexed="64"/>
      </right>
      <top style="medium">
        <color indexed="64"/>
      </top>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style="thin">
        <color indexed="64"/>
      </top>
      <bottom/>
      <diagonal/>
    </border>
    <border>
      <left style="thin">
        <color indexed="64"/>
      </left>
      <right style="hair">
        <color indexed="64"/>
      </right>
      <top style="thin">
        <color indexed="64"/>
      </top>
      <bottom/>
      <diagonal/>
    </border>
    <border>
      <left style="medium">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hair">
        <color indexed="64"/>
      </right>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right/>
      <top/>
      <bottom style="thin">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alignment vertical="center"/>
    </xf>
  </cellStyleXfs>
  <cellXfs count="292">
    <xf numFmtId="0" fontId="0" fillId="0" borderId="0" xfId="0">
      <alignment vertical="center"/>
    </xf>
    <xf numFmtId="0" fontId="3" fillId="2" borderId="0" xfId="0" applyFont="1" applyFill="1" applyAlignment="1">
      <alignment vertical="center"/>
    </xf>
    <xf numFmtId="0" fontId="3" fillId="2" borderId="0" xfId="0" applyFont="1" applyFill="1" applyBorder="1" applyAlignment="1">
      <alignment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0" borderId="0" xfId="0" applyFont="1" applyFill="1" applyBorder="1" applyAlignment="1">
      <alignment vertical="center"/>
    </xf>
    <xf numFmtId="0" fontId="4" fillId="2" borderId="4" xfId="0" applyFont="1" applyFill="1" applyBorder="1" applyAlignment="1">
      <alignment vertical="center"/>
    </xf>
    <xf numFmtId="38" fontId="0" fillId="0" borderId="0" xfId="2" applyFont="1">
      <alignment vertical="center"/>
    </xf>
    <xf numFmtId="0" fontId="4" fillId="2" borderId="5" xfId="0" applyFont="1" applyFill="1" applyBorder="1" applyAlignment="1">
      <alignment vertical="center"/>
    </xf>
    <xf numFmtId="0" fontId="4" fillId="2" borderId="6" xfId="0" applyFont="1" applyFill="1" applyBorder="1" applyAlignment="1">
      <alignment vertical="center"/>
    </xf>
    <xf numFmtId="38" fontId="5" fillId="2" borderId="7" xfId="2" applyFont="1" applyFill="1" applyBorder="1" applyAlignment="1">
      <alignment horizontal="right" vertical="center"/>
    </xf>
    <xf numFmtId="38" fontId="5" fillId="2" borderId="8" xfId="2" applyFont="1" applyFill="1" applyBorder="1" applyAlignment="1">
      <alignment horizontal="right" vertical="center"/>
    </xf>
    <xf numFmtId="0" fontId="4" fillId="2" borderId="2" xfId="0" applyFont="1" applyFill="1" applyBorder="1" applyAlignment="1">
      <alignment vertical="center"/>
    </xf>
    <xf numFmtId="0" fontId="4" fillId="2" borderId="1" xfId="0" applyFont="1" applyFill="1" applyBorder="1" applyAlignment="1">
      <alignment vertical="center"/>
    </xf>
    <xf numFmtId="0" fontId="4" fillId="2" borderId="9" xfId="0" applyFont="1" applyFill="1" applyBorder="1" applyAlignment="1">
      <alignment vertic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2" xfId="0" applyFont="1" applyFill="1" applyBorder="1" applyAlignment="1">
      <alignment vertical="center" wrapText="1"/>
    </xf>
    <xf numFmtId="0" fontId="4" fillId="2" borderId="12" xfId="0" applyFont="1" applyFill="1" applyBorder="1" applyAlignment="1">
      <alignment vertical="center" wrapText="1"/>
    </xf>
    <xf numFmtId="0" fontId="4" fillId="2" borderId="1" xfId="0" applyFont="1" applyFill="1" applyBorder="1" applyAlignment="1">
      <alignment vertical="center" wrapText="1"/>
    </xf>
    <xf numFmtId="0" fontId="6" fillId="0" borderId="0" xfId="0" applyFont="1">
      <alignment vertical="center"/>
    </xf>
    <xf numFmtId="0" fontId="6" fillId="0" borderId="0" xfId="0" applyFont="1" applyBorder="1">
      <alignment vertical="center"/>
    </xf>
    <xf numFmtId="49" fontId="4" fillId="2" borderId="0"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49" fontId="4" fillId="2" borderId="13" xfId="0" applyNumberFormat="1" applyFont="1" applyFill="1" applyBorder="1" applyAlignment="1">
      <alignment horizontal="center" vertical="center" wrapText="1"/>
    </xf>
    <xf numFmtId="49" fontId="6" fillId="0" borderId="0" xfId="0" applyNumberFormat="1" applyFont="1" applyBorder="1" applyAlignment="1">
      <alignment horizontal="center" vertical="center"/>
    </xf>
    <xf numFmtId="0" fontId="4" fillId="2" borderId="14" xfId="0" applyFont="1" applyFill="1" applyBorder="1" applyAlignment="1">
      <alignment horizontal="right" vertical="center"/>
    </xf>
    <xf numFmtId="0" fontId="5" fillId="2" borderId="15" xfId="0" applyFont="1" applyFill="1" applyBorder="1" applyAlignment="1">
      <alignment horizontal="right" vertical="center"/>
    </xf>
    <xf numFmtId="0" fontId="0" fillId="0" borderId="0" xfId="0" applyAlignment="1">
      <alignment horizontal="right" vertical="center"/>
    </xf>
    <xf numFmtId="0" fontId="8" fillId="0" borderId="0" xfId="0" applyFont="1">
      <alignment vertical="center"/>
    </xf>
    <xf numFmtId="0" fontId="4" fillId="2" borderId="0" xfId="0" applyFont="1" applyFill="1" applyAlignment="1">
      <alignment vertical="center"/>
    </xf>
    <xf numFmtId="0" fontId="3" fillId="3" borderId="13"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2" xfId="0" applyFont="1" applyFill="1" applyBorder="1" applyAlignment="1">
      <alignment vertical="center" wrapText="1"/>
    </xf>
    <xf numFmtId="0" fontId="4" fillId="3" borderId="12" xfId="0" applyFont="1" applyFill="1" applyBorder="1" applyAlignment="1">
      <alignment vertical="center" wrapText="1"/>
    </xf>
    <xf numFmtId="0" fontId="4" fillId="2" borderId="16" xfId="0" applyFont="1" applyFill="1" applyBorder="1" applyAlignment="1">
      <alignment vertical="center" wrapText="1"/>
    </xf>
    <xf numFmtId="176" fontId="6" fillId="0" borderId="0" xfId="1" applyNumberFormat="1" applyFont="1" applyAlignment="1">
      <alignment horizontal="right" vertical="center"/>
    </xf>
    <xf numFmtId="176" fontId="7" fillId="0" borderId="0" xfId="1" applyNumberFormat="1" applyFont="1" applyAlignment="1">
      <alignment horizontal="right" vertical="center"/>
    </xf>
    <xf numFmtId="0" fontId="6" fillId="2" borderId="0" xfId="0" applyFont="1" applyFill="1" applyBorder="1" applyAlignment="1">
      <alignment vertical="center" wrapText="1"/>
    </xf>
    <xf numFmtId="0" fontId="6" fillId="2" borderId="17" xfId="0" applyFont="1" applyFill="1" applyBorder="1" applyAlignment="1">
      <alignment vertical="center" wrapText="1"/>
    </xf>
    <xf numFmtId="0" fontId="3" fillId="3" borderId="18"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0" fillId="0" borderId="0" xfId="0" applyBorder="1" applyAlignment="1">
      <alignment horizontal="right" vertical="center"/>
    </xf>
    <xf numFmtId="176" fontId="5" fillId="2" borderId="20" xfId="1" applyNumberFormat="1" applyFont="1" applyFill="1" applyBorder="1" applyAlignment="1">
      <alignment horizontal="right" vertical="center" wrapText="1"/>
    </xf>
    <xf numFmtId="176" fontId="5" fillId="2" borderId="21" xfId="1" applyNumberFormat="1" applyFont="1" applyFill="1" applyBorder="1" applyAlignment="1">
      <alignment horizontal="right" vertical="center" wrapText="1"/>
    </xf>
    <xf numFmtId="176" fontId="7" fillId="2" borderId="22" xfId="1" applyNumberFormat="1" applyFont="1" applyFill="1" applyBorder="1" applyAlignment="1">
      <alignment horizontal="right" vertical="center" wrapText="1"/>
    </xf>
    <xf numFmtId="176" fontId="5" fillId="2" borderId="23" xfId="1" applyNumberFormat="1" applyFont="1" applyFill="1" applyBorder="1" applyAlignment="1">
      <alignment horizontal="right" vertical="center" wrapText="1"/>
    </xf>
    <xf numFmtId="176" fontId="5" fillId="3" borderId="22" xfId="1" applyNumberFormat="1" applyFont="1" applyFill="1" applyBorder="1" applyAlignment="1">
      <alignment horizontal="right" vertical="center" wrapText="1"/>
    </xf>
    <xf numFmtId="176" fontId="5" fillId="3" borderId="21" xfId="1" applyNumberFormat="1" applyFont="1" applyFill="1" applyBorder="1" applyAlignment="1">
      <alignment horizontal="right" vertical="center" wrapText="1"/>
    </xf>
    <xf numFmtId="176" fontId="5" fillId="3" borderId="24" xfId="1" applyNumberFormat="1" applyFont="1" applyFill="1" applyBorder="1" applyAlignment="1">
      <alignment horizontal="right" vertical="center" wrapText="1"/>
    </xf>
    <xf numFmtId="49" fontId="4" fillId="2" borderId="20" xfId="0" applyNumberFormat="1" applyFont="1" applyFill="1" applyBorder="1" applyAlignment="1">
      <alignment horizontal="center" vertical="center" wrapText="1"/>
    </xf>
    <xf numFmtId="49" fontId="4" fillId="2" borderId="21" xfId="0" applyNumberFormat="1" applyFont="1" applyFill="1" applyBorder="1" applyAlignment="1">
      <alignment horizontal="center" vertical="center" wrapText="1"/>
    </xf>
    <xf numFmtId="49" fontId="6" fillId="2" borderId="21" xfId="0" applyNumberFormat="1" applyFont="1" applyFill="1" applyBorder="1" applyAlignment="1">
      <alignment horizontal="center" vertical="center" wrapText="1"/>
    </xf>
    <xf numFmtId="0" fontId="4" fillId="2" borderId="25" xfId="0" applyFont="1" applyFill="1" applyBorder="1" applyAlignment="1">
      <alignment vertical="center" wrapText="1"/>
    </xf>
    <xf numFmtId="49" fontId="4" fillId="2" borderId="23" xfId="0" applyNumberFormat="1" applyFont="1" applyFill="1" applyBorder="1" applyAlignment="1">
      <alignment horizontal="center" vertical="center" wrapText="1"/>
    </xf>
    <xf numFmtId="49" fontId="4" fillId="2" borderId="22" xfId="0" applyNumberFormat="1"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2" borderId="27" xfId="0" applyFont="1" applyFill="1" applyBorder="1" applyAlignment="1">
      <alignment vertical="center" wrapText="1"/>
    </xf>
    <xf numFmtId="0" fontId="4" fillId="2" borderId="28" xfId="0" applyFont="1" applyFill="1" applyBorder="1" applyAlignment="1">
      <alignment horizontal="left" vertical="center" wrapText="1"/>
    </xf>
    <xf numFmtId="0" fontId="6" fillId="2" borderId="21"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24" xfId="0" applyFont="1" applyFill="1" applyBorder="1" applyAlignment="1">
      <alignment horizontal="center" vertical="center" wrapText="1"/>
    </xf>
    <xf numFmtId="49" fontId="4" fillId="2" borderId="30" xfId="0" applyNumberFormat="1" applyFont="1" applyFill="1" applyBorder="1" applyAlignment="1">
      <alignment horizontal="center" vertical="center"/>
    </xf>
    <xf numFmtId="0" fontId="4" fillId="2" borderId="31" xfId="0" applyFont="1" applyFill="1" applyBorder="1" applyAlignment="1">
      <alignment vertical="center"/>
    </xf>
    <xf numFmtId="0" fontId="4" fillId="2" borderId="32" xfId="0" applyFont="1" applyFill="1" applyBorder="1" applyAlignment="1">
      <alignment vertical="center"/>
    </xf>
    <xf numFmtId="0" fontId="4" fillId="2" borderId="33" xfId="0" applyFont="1" applyFill="1" applyBorder="1" applyAlignment="1">
      <alignment vertical="center"/>
    </xf>
    <xf numFmtId="0" fontId="4" fillId="0" borderId="6" xfId="0" applyFont="1" applyFill="1" applyBorder="1" applyAlignment="1">
      <alignment horizontal="left" vertical="center"/>
    </xf>
    <xf numFmtId="49" fontId="4" fillId="0" borderId="6" xfId="0" applyNumberFormat="1" applyFont="1" applyFill="1" applyBorder="1" applyAlignment="1">
      <alignment horizontal="center" vertical="center"/>
    </xf>
    <xf numFmtId="38" fontId="5" fillId="0" borderId="6" xfId="2" applyFont="1" applyFill="1" applyBorder="1" applyAlignment="1">
      <alignment horizontal="right" vertical="center"/>
    </xf>
    <xf numFmtId="38" fontId="9" fillId="2" borderId="5" xfId="2" applyFont="1" applyFill="1" applyBorder="1" applyAlignment="1">
      <alignment vertical="center"/>
    </xf>
    <xf numFmtId="176" fontId="9" fillId="2" borderId="6" xfId="1" applyNumberFormat="1" applyFont="1" applyFill="1" applyBorder="1" applyAlignment="1">
      <alignment horizontal="right" vertical="center"/>
    </xf>
    <xf numFmtId="0" fontId="9" fillId="0" borderId="34" xfId="0" applyFont="1" applyFill="1" applyBorder="1" applyAlignment="1">
      <alignment vertical="center"/>
    </xf>
    <xf numFmtId="0" fontId="9" fillId="2" borderId="15" xfId="0" applyFont="1" applyFill="1" applyBorder="1" applyAlignment="1">
      <alignment horizontal="right" vertical="center"/>
    </xf>
    <xf numFmtId="38" fontId="9" fillId="2" borderId="35" xfId="2" applyFont="1" applyFill="1" applyBorder="1" applyAlignment="1">
      <alignment horizontal="right" vertical="center"/>
    </xf>
    <xf numFmtId="176" fontId="9" fillId="2" borderId="0" xfId="1" applyNumberFormat="1" applyFont="1" applyFill="1" applyBorder="1" applyAlignment="1">
      <alignment horizontal="right" vertical="center"/>
    </xf>
    <xf numFmtId="38" fontId="9" fillId="0" borderId="9" xfId="2" applyFont="1" applyFill="1" applyBorder="1" applyAlignment="1">
      <alignment horizontal="right" vertical="center"/>
    </xf>
    <xf numFmtId="0" fontId="9" fillId="2" borderId="7" xfId="0" applyFont="1" applyFill="1" applyBorder="1" applyAlignment="1">
      <alignment horizontal="right" vertical="center"/>
    </xf>
    <xf numFmtId="38" fontId="9" fillId="2" borderId="7" xfId="2" applyFont="1" applyFill="1" applyBorder="1" applyAlignment="1">
      <alignment horizontal="right" vertical="center"/>
    </xf>
    <xf numFmtId="38" fontId="9" fillId="0" borderId="35" xfId="2" applyFont="1" applyFill="1" applyBorder="1" applyAlignment="1">
      <alignment horizontal="right" vertical="center"/>
    </xf>
    <xf numFmtId="38" fontId="9" fillId="0" borderId="7" xfId="2" applyFont="1" applyFill="1" applyBorder="1" applyAlignment="1">
      <alignment horizontal="right" vertical="center"/>
    </xf>
    <xf numFmtId="38" fontId="9" fillId="2" borderId="10" xfId="2" applyFont="1" applyFill="1" applyBorder="1" applyAlignment="1">
      <alignment horizontal="right" vertical="center"/>
    </xf>
    <xf numFmtId="176" fontId="9" fillId="2" borderId="11" xfId="1" applyNumberFormat="1" applyFont="1" applyFill="1" applyBorder="1" applyAlignment="1">
      <alignment horizontal="right" vertical="center"/>
    </xf>
    <xf numFmtId="38" fontId="9" fillId="0" borderId="36" xfId="2" applyFont="1" applyFill="1" applyBorder="1" applyAlignment="1">
      <alignment horizontal="right" vertical="center"/>
    </xf>
    <xf numFmtId="0" fontId="9" fillId="2" borderId="8" xfId="0" applyFont="1" applyFill="1" applyBorder="1" applyAlignment="1">
      <alignment horizontal="right" vertical="center"/>
    </xf>
    <xf numFmtId="38" fontId="9" fillId="2" borderId="8" xfId="2" applyFont="1" applyFill="1" applyBorder="1" applyAlignment="1">
      <alignment horizontal="right" vertical="center"/>
    </xf>
    <xf numFmtId="38" fontId="9" fillId="0" borderId="10" xfId="2" applyFont="1" applyFill="1" applyBorder="1" applyAlignment="1">
      <alignment horizontal="right" vertical="center"/>
    </xf>
    <xf numFmtId="38" fontId="9" fillId="0" borderId="8" xfId="2" applyFont="1" applyFill="1" applyBorder="1" applyAlignment="1">
      <alignment horizontal="right" vertical="center"/>
    </xf>
    <xf numFmtId="38" fontId="9" fillId="0" borderId="6" xfId="2" applyFont="1" applyFill="1" applyBorder="1" applyAlignment="1">
      <alignment horizontal="right" vertical="center"/>
    </xf>
    <xf numFmtId="176" fontId="9" fillId="0" borderId="6" xfId="1" applyNumberFormat="1" applyFont="1" applyFill="1" applyBorder="1" applyAlignment="1">
      <alignment horizontal="right" vertical="center"/>
    </xf>
    <xf numFmtId="0" fontId="9" fillId="0" borderId="6" xfId="0" applyFont="1" applyFill="1" applyBorder="1" applyAlignment="1">
      <alignment horizontal="right" vertical="center"/>
    </xf>
    <xf numFmtId="38" fontId="9" fillId="2" borderId="37" xfId="2" applyFont="1" applyFill="1" applyBorder="1" applyAlignment="1">
      <alignment vertical="center" wrapText="1"/>
    </xf>
    <xf numFmtId="176" fontId="9" fillId="2" borderId="38" xfId="1" applyNumberFormat="1" applyFont="1" applyFill="1" applyBorder="1" applyAlignment="1">
      <alignment horizontal="right" vertical="center" wrapText="1"/>
    </xf>
    <xf numFmtId="38" fontId="9" fillId="2" borderId="39" xfId="2" applyFont="1" applyFill="1" applyBorder="1" applyAlignment="1">
      <alignment horizontal="right" vertical="center" wrapText="1"/>
    </xf>
    <xf numFmtId="176" fontId="9" fillId="2" borderId="20" xfId="1" applyNumberFormat="1" applyFont="1" applyFill="1" applyBorder="1" applyAlignment="1">
      <alignment horizontal="right" vertical="center" wrapText="1"/>
    </xf>
    <xf numFmtId="38" fontId="9" fillId="0" borderId="37" xfId="2" applyFont="1" applyFill="1" applyBorder="1" applyAlignment="1">
      <alignment vertical="center" wrapText="1"/>
    </xf>
    <xf numFmtId="176" fontId="9" fillId="0" borderId="20" xfId="1" applyNumberFormat="1" applyFont="1" applyFill="1" applyBorder="1" applyAlignment="1">
      <alignment horizontal="right" vertical="center" wrapText="1"/>
    </xf>
    <xf numFmtId="38" fontId="9" fillId="2" borderId="40" xfId="2" applyFont="1" applyFill="1" applyBorder="1" applyAlignment="1">
      <alignment vertical="center" wrapText="1"/>
    </xf>
    <xf numFmtId="176" fontId="9" fillId="2" borderId="41" xfId="1" applyNumberFormat="1" applyFont="1" applyFill="1" applyBorder="1" applyAlignment="1">
      <alignment horizontal="right" vertical="center" wrapText="1"/>
    </xf>
    <xf numFmtId="38" fontId="9" fillId="2" borderId="25" xfId="2" applyFont="1" applyFill="1" applyBorder="1" applyAlignment="1">
      <alignment horizontal="right" vertical="center" wrapText="1"/>
    </xf>
    <xf numFmtId="176" fontId="9" fillId="2" borderId="21" xfId="1" applyNumberFormat="1" applyFont="1" applyFill="1" applyBorder="1" applyAlignment="1">
      <alignment horizontal="right" vertical="center" wrapText="1"/>
    </xf>
    <xf numFmtId="38" fontId="9" fillId="0" borderId="40" xfId="2" applyFont="1" applyFill="1" applyBorder="1" applyAlignment="1">
      <alignment vertical="center" wrapText="1"/>
    </xf>
    <xf numFmtId="176" fontId="9" fillId="0" borderId="21" xfId="1" applyNumberFormat="1" applyFont="1" applyFill="1" applyBorder="1" applyAlignment="1">
      <alignment horizontal="right" vertical="center" wrapText="1"/>
    </xf>
    <xf numFmtId="38" fontId="9" fillId="2" borderId="42" xfId="2" applyFont="1" applyFill="1" applyBorder="1" applyAlignment="1">
      <alignment vertical="center" wrapText="1"/>
    </xf>
    <xf numFmtId="38" fontId="9" fillId="2" borderId="43" xfId="2" applyFont="1" applyFill="1" applyBorder="1" applyAlignment="1">
      <alignment horizontal="right" vertical="center" wrapText="1"/>
    </xf>
    <xf numFmtId="176" fontId="9" fillId="2" borderId="22" xfId="1" applyNumberFormat="1" applyFont="1" applyFill="1" applyBorder="1" applyAlignment="1">
      <alignment horizontal="right" vertical="center" wrapText="1"/>
    </xf>
    <xf numFmtId="38" fontId="9" fillId="0" borderId="42" xfId="2" applyFont="1" applyFill="1" applyBorder="1" applyAlignment="1">
      <alignment vertical="center" wrapText="1"/>
    </xf>
    <xf numFmtId="176" fontId="9" fillId="0" borderId="22" xfId="1" applyNumberFormat="1" applyFont="1" applyFill="1" applyBorder="1" applyAlignment="1">
      <alignment horizontal="right" vertical="center" wrapText="1"/>
    </xf>
    <xf numFmtId="176" fontId="9" fillId="3" borderId="22" xfId="1" applyNumberFormat="1" applyFont="1" applyFill="1" applyBorder="1" applyAlignment="1">
      <alignment horizontal="right" vertical="center" wrapText="1"/>
    </xf>
    <xf numFmtId="38" fontId="9" fillId="2" borderId="44" xfId="2" applyFont="1" applyFill="1" applyBorder="1" applyAlignment="1">
      <alignment vertical="center" wrapText="1"/>
    </xf>
    <xf numFmtId="176" fontId="9" fillId="2" borderId="45" xfId="1" applyNumberFormat="1" applyFont="1" applyFill="1" applyBorder="1" applyAlignment="1">
      <alignment horizontal="right" vertical="center" wrapText="1"/>
    </xf>
    <xf numFmtId="38" fontId="9" fillId="2" borderId="28" xfId="2" applyFont="1" applyFill="1" applyBorder="1" applyAlignment="1">
      <alignment horizontal="right" vertical="center" wrapText="1"/>
    </xf>
    <xf numFmtId="176" fontId="9" fillId="2" borderId="23" xfId="1" applyNumberFormat="1" applyFont="1" applyFill="1" applyBorder="1" applyAlignment="1">
      <alignment horizontal="right" vertical="center" wrapText="1"/>
    </xf>
    <xf numFmtId="38" fontId="9" fillId="0" borderId="44" xfId="2" applyFont="1" applyFill="1" applyBorder="1" applyAlignment="1">
      <alignment vertical="center" wrapText="1"/>
    </xf>
    <xf numFmtId="176" fontId="9" fillId="0" borderId="23" xfId="1" applyNumberFormat="1" applyFont="1" applyFill="1" applyBorder="1" applyAlignment="1">
      <alignment horizontal="right" vertical="center" wrapText="1"/>
    </xf>
    <xf numFmtId="38" fontId="9" fillId="2" borderId="40" xfId="2" applyFont="1" applyFill="1" applyBorder="1" applyAlignment="1">
      <alignment horizontal="right" vertical="center" wrapText="1"/>
    </xf>
    <xf numFmtId="38" fontId="9" fillId="0" borderId="40" xfId="2" applyFont="1" applyFill="1" applyBorder="1" applyAlignment="1">
      <alignment horizontal="right" vertical="center" wrapText="1"/>
    </xf>
    <xf numFmtId="38" fontId="9" fillId="2" borderId="42" xfId="2" applyFont="1" applyFill="1" applyBorder="1" applyAlignment="1">
      <alignment horizontal="right" vertical="center" wrapText="1"/>
    </xf>
    <xf numFmtId="38" fontId="9" fillId="0" borderId="42" xfId="2" applyFont="1" applyFill="1" applyBorder="1" applyAlignment="1">
      <alignment horizontal="right" vertical="center" wrapText="1"/>
    </xf>
    <xf numFmtId="38" fontId="9" fillId="3" borderId="40" xfId="2" applyFont="1" applyFill="1" applyBorder="1" applyAlignment="1">
      <alignment horizontal="right" vertical="center" wrapText="1"/>
    </xf>
    <xf numFmtId="38" fontId="9" fillId="3" borderId="25" xfId="2" applyFont="1" applyFill="1" applyBorder="1" applyAlignment="1">
      <alignment horizontal="right" vertical="center" wrapText="1"/>
    </xf>
    <xf numFmtId="176" fontId="9" fillId="3" borderId="21" xfId="1" applyNumberFormat="1" applyFont="1" applyFill="1" applyBorder="1" applyAlignment="1">
      <alignment horizontal="right" vertical="center" wrapText="1"/>
    </xf>
    <xf numFmtId="176" fontId="9" fillId="2" borderId="46" xfId="1" applyNumberFormat="1" applyFont="1" applyFill="1" applyBorder="1" applyAlignment="1">
      <alignment horizontal="right" vertical="center" wrapText="1"/>
    </xf>
    <xf numFmtId="38" fontId="9" fillId="3" borderId="47" xfId="2" applyFont="1" applyFill="1" applyBorder="1" applyAlignment="1">
      <alignment horizontal="right" vertical="center" wrapText="1"/>
    </xf>
    <xf numFmtId="176" fontId="9" fillId="2" borderId="48" xfId="1" applyNumberFormat="1" applyFont="1" applyFill="1" applyBorder="1" applyAlignment="1">
      <alignment horizontal="right" vertical="center" wrapText="1"/>
    </xf>
    <xf numFmtId="38" fontId="9" fillId="3" borderId="49" xfId="2" applyFont="1" applyFill="1" applyBorder="1" applyAlignment="1">
      <alignment horizontal="right" vertical="center" wrapText="1"/>
    </xf>
    <xf numFmtId="176" fontId="9" fillId="3" borderId="24" xfId="1" applyNumberFormat="1" applyFont="1" applyFill="1" applyBorder="1" applyAlignment="1">
      <alignment horizontal="right" vertical="center" wrapText="1"/>
    </xf>
    <xf numFmtId="38" fontId="9" fillId="0" borderId="47" xfId="2" applyFont="1" applyFill="1" applyBorder="1" applyAlignment="1">
      <alignment horizontal="right" vertical="center" wrapText="1"/>
    </xf>
    <xf numFmtId="176" fontId="9" fillId="0" borderId="24" xfId="1" applyNumberFormat="1" applyFont="1" applyFill="1" applyBorder="1" applyAlignment="1">
      <alignment horizontal="right" vertical="center" wrapText="1"/>
    </xf>
    <xf numFmtId="176" fontId="10" fillId="2" borderId="6" xfId="1" applyNumberFormat="1" applyFont="1" applyFill="1" applyBorder="1" applyAlignment="1">
      <alignment horizontal="right" vertical="center"/>
    </xf>
    <xf numFmtId="0" fontId="9" fillId="2" borderId="34" xfId="0" applyFont="1" applyFill="1" applyBorder="1" applyAlignment="1">
      <alignment vertical="center"/>
    </xf>
    <xf numFmtId="38" fontId="9" fillId="0" borderId="5" xfId="2" applyFont="1" applyFill="1" applyBorder="1" applyAlignment="1">
      <alignment vertical="center"/>
    </xf>
    <xf numFmtId="176" fontId="10" fillId="2" borderId="0" xfId="1" applyNumberFormat="1" applyFont="1" applyFill="1" applyBorder="1" applyAlignment="1">
      <alignment horizontal="right" vertical="center"/>
    </xf>
    <xf numFmtId="38" fontId="9" fillId="2" borderId="9" xfId="2" applyFont="1" applyFill="1" applyBorder="1" applyAlignment="1">
      <alignment horizontal="right" vertical="center"/>
    </xf>
    <xf numFmtId="176" fontId="10" fillId="2" borderId="11" xfId="1" applyNumberFormat="1" applyFont="1" applyFill="1" applyBorder="1" applyAlignment="1">
      <alignment horizontal="right" vertical="center"/>
    </xf>
    <xf numFmtId="38" fontId="9" fillId="2" borderId="36" xfId="2" applyFont="1" applyFill="1" applyBorder="1" applyAlignment="1">
      <alignment horizontal="right" vertical="center"/>
    </xf>
    <xf numFmtId="176" fontId="10" fillId="0" borderId="6" xfId="1" applyNumberFormat="1" applyFont="1" applyFill="1" applyBorder="1" applyAlignment="1">
      <alignment horizontal="right" vertical="center"/>
    </xf>
    <xf numFmtId="176" fontId="10" fillId="2" borderId="38" xfId="1" applyNumberFormat="1" applyFont="1" applyFill="1" applyBorder="1" applyAlignment="1">
      <alignment horizontal="right" vertical="center" wrapText="1"/>
    </xf>
    <xf numFmtId="176" fontId="10" fillId="2" borderId="41" xfId="1" applyNumberFormat="1" applyFont="1" applyFill="1" applyBorder="1" applyAlignment="1">
      <alignment horizontal="right" vertical="center" wrapText="1"/>
    </xf>
    <xf numFmtId="38" fontId="9" fillId="2" borderId="47" xfId="2" applyFont="1" applyFill="1" applyBorder="1" applyAlignment="1">
      <alignment vertical="center" wrapText="1"/>
    </xf>
    <xf numFmtId="176" fontId="10" fillId="2" borderId="48" xfId="1" applyNumberFormat="1" applyFont="1" applyFill="1" applyBorder="1" applyAlignment="1">
      <alignment horizontal="right" vertical="center" wrapText="1"/>
    </xf>
    <xf numFmtId="38" fontId="9" fillId="0" borderId="47" xfId="2" applyFont="1" applyFill="1" applyBorder="1" applyAlignment="1">
      <alignment vertical="center" wrapText="1"/>
    </xf>
    <xf numFmtId="38" fontId="9" fillId="2" borderId="0" xfId="2" applyFont="1" applyFill="1" applyBorder="1" applyAlignment="1">
      <alignment vertical="center" wrapText="1"/>
    </xf>
    <xf numFmtId="176" fontId="10" fillId="2" borderId="0" xfId="1" applyNumberFormat="1" applyFont="1" applyFill="1" applyBorder="1" applyAlignment="1">
      <alignment horizontal="right" vertical="center" wrapText="1"/>
    </xf>
    <xf numFmtId="38" fontId="9" fillId="2" borderId="0" xfId="2" applyFont="1" applyFill="1" applyBorder="1" applyAlignment="1">
      <alignment horizontal="right" vertical="center" wrapText="1"/>
    </xf>
    <xf numFmtId="176" fontId="9" fillId="2" borderId="0" xfId="1" applyNumberFormat="1" applyFont="1" applyFill="1" applyBorder="1" applyAlignment="1">
      <alignment horizontal="right" vertical="center" wrapText="1"/>
    </xf>
    <xf numFmtId="38" fontId="9" fillId="0" borderId="0" xfId="2" applyFont="1" applyFill="1" applyBorder="1" applyAlignment="1">
      <alignment vertical="center" wrapText="1"/>
    </xf>
    <xf numFmtId="38" fontId="9" fillId="2" borderId="17" xfId="2" applyFont="1" applyFill="1" applyBorder="1" applyAlignment="1">
      <alignment vertical="center" wrapText="1"/>
    </xf>
    <xf numFmtId="176" fontId="10" fillId="2" borderId="17" xfId="1" applyNumberFormat="1" applyFont="1" applyFill="1" applyBorder="1" applyAlignment="1">
      <alignment horizontal="right" vertical="center" wrapText="1"/>
    </xf>
    <xf numFmtId="38" fontId="9" fillId="2" borderId="17" xfId="2" applyFont="1" applyFill="1" applyBorder="1" applyAlignment="1">
      <alignment horizontal="right" vertical="center" wrapText="1"/>
    </xf>
    <xf numFmtId="176" fontId="9" fillId="2" borderId="17" xfId="1" applyNumberFormat="1" applyFont="1" applyFill="1" applyBorder="1" applyAlignment="1">
      <alignment horizontal="right" vertical="center" wrapText="1"/>
    </xf>
    <xf numFmtId="38" fontId="9" fillId="0" borderId="17" xfId="2" applyFont="1" applyFill="1" applyBorder="1" applyAlignment="1">
      <alignment vertical="center" wrapText="1"/>
    </xf>
    <xf numFmtId="38" fontId="9" fillId="3" borderId="50" xfId="2" applyFont="1" applyFill="1" applyBorder="1" applyAlignment="1">
      <alignment horizontal="right" vertical="center" wrapText="1"/>
    </xf>
    <xf numFmtId="176" fontId="9" fillId="3" borderId="51" xfId="1" applyNumberFormat="1" applyFont="1" applyFill="1" applyBorder="1" applyAlignment="1">
      <alignment horizontal="right" vertical="center" wrapText="1"/>
    </xf>
    <xf numFmtId="0" fontId="9" fillId="0" borderId="15" xfId="0" applyFont="1" applyFill="1" applyBorder="1" applyAlignment="1">
      <alignment horizontal="right" vertical="center"/>
    </xf>
    <xf numFmtId="176" fontId="10" fillId="2" borderId="45" xfId="1" applyNumberFormat="1" applyFont="1" applyFill="1" applyBorder="1" applyAlignment="1">
      <alignment horizontal="right" vertical="center" wrapText="1"/>
    </xf>
    <xf numFmtId="0" fontId="10" fillId="0" borderId="3" xfId="0" applyFont="1" applyFill="1" applyBorder="1" applyAlignment="1">
      <alignment vertical="center"/>
    </xf>
    <xf numFmtId="0" fontId="10" fillId="0" borderId="14" xfId="0" applyFont="1" applyFill="1" applyBorder="1" applyAlignment="1">
      <alignment horizontal="right" vertical="center"/>
    </xf>
    <xf numFmtId="176" fontId="9" fillId="2" borderId="30" xfId="1" applyNumberFormat="1" applyFont="1" applyFill="1" applyBorder="1" applyAlignment="1">
      <alignment horizontal="right" vertical="center"/>
    </xf>
    <xf numFmtId="38" fontId="9" fillId="0" borderId="33" xfId="2" applyFont="1" applyFill="1" applyBorder="1" applyAlignment="1">
      <alignment horizontal="right" vertical="center"/>
    </xf>
    <xf numFmtId="0" fontId="9" fillId="2" borderId="52" xfId="0" applyFont="1" applyFill="1" applyBorder="1" applyAlignment="1">
      <alignment horizontal="right" vertical="center"/>
    </xf>
    <xf numFmtId="38" fontId="9" fillId="0" borderId="53" xfId="2" applyFont="1" applyFill="1" applyBorder="1" applyAlignment="1">
      <alignment horizontal="right" vertical="center"/>
    </xf>
    <xf numFmtId="38" fontId="9" fillId="2" borderId="52" xfId="2" applyFont="1" applyFill="1" applyBorder="1" applyAlignment="1">
      <alignment horizontal="right" vertical="center"/>
    </xf>
    <xf numFmtId="38" fontId="9" fillId="2" borderId="53" xfId="2" applyFont="1" applyFill="1" applyBorder="1" applyAlignment="1">
      <alignment horizontal="right" vertical="center"/>
    </xf>
    <xf numFmtId="38" fontId="9" fillId="0" borderId="28" xfId="2" applyFont="1" applyFill="1" applyBorder="1" applyAlignment="1">
      <alignment horizontal="right" vertical="center" wrapText="1"/>
    </xf>
    <xf numFmtId="38" fontId="9" fillId="0" borderId="25" xfId="2" applyFont="1" applyFill="1" applyBorder="1" applyAlignment="1">
      <alignment horizontal="right" vertical="center" wrapText="1"/>
    </xf>
    <xf numFmtId="38" fontId="9" fillId="3" borderId="42" xfId="2" applyFont="1" applyFill="1" applyBorder="1" applyAlignment="1">
      <alignment horizontal="right" vertical="center" wrapText="1"/>
    </xf>
    <xf numFmtId="0" fontId="11" fillId="0" borderId="0" xfId="0" applyFont="1" applyFill="1" applyAlignment="1">
      <alignment vertical="center"/>
    </xf>
    <xf numFmtId="0" fontId="10" fillId="0" borderId="2" xfId="0" applyFont="1" applyFill="1" applyBorder="1" applyAlignment="1">
      <alignment vertical="center" wrapText="1"/>
    </xf>
    <xf numFmtId="0" fontId="10" fillId="0" borderId="1" xfId="0" applyFont="1" applyFill="1" applyBorder="1" applyAlignment="1">
      <alignment vertical="center" wrapText="1"/>
    </xf>
    <xf numFmtId="0" fontId="10" fillId="0" borderId="21" xfId="0" applyFont="1" applyFill="1" applyBorder="1" applyAlignment="1">
      <alignment horizontal="center" vertical="center" wrapText="1"/>
    </xf>
    <xf numFmtId="0" fontId="10" fillId="0" borderId="4" xfId="0" applyFont="1" applyFill="1" applyBorder="1" applyAlignment="1">
      <alignment vertical="center" wrapText="1"/>
    </xf>
    <xf numFmtId="0" fontId="10" fillId="0" borderId="54" xfId="0" applyFont="1" applyFill="1" applyBorder="1" applyAlignment="1">
      <alignment vertical="center" wrapText="1"/>
    </xf>
    <xf numFmtId="0" fontId="10" fillId="0" borderId="2" xfId="0" applyFont="1" applyFill="1" applyBorder="1" applyAlignment="1">
      <alignment horizontal="left" vertical="center" wrapText="1"/>
    </xf>
    <xf numFmtId="0" fontId="10" fillId="0" borderId="13"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56"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24" xfId="0" applyFont="1" applyFill="1" applyBorder="1" applyAlignment="1">
      <alignment horizontal="center" vertical="center" wrapText="1"/>
    </xf>
    <xf numFmtId="49" fontId="10" fillId="0" borderId="21" xfId="0" applyNumberFormat="1" applyFont="1" applyFill="1" applyBorder="1" applyAlignment="1">
      <alignment horizontal="center" vertical="center" wrapText="1"/>
    </xf>
    <xf numFmtId="176" fontId="9" fillId="0" borderId="41" xfId="1" applyNumberFormat="1" applyFont="1" applyFill="1" applyBorder="1" applyAlignment="1">
      <alignment horizontal="right" vertical="center" wrapText="1"/>
    </xf>
    <xf numFmtId="49" fontId="10" fillId="0" borderId="22" xfId="0" applyNumberFormat="1" applyFont="1" applyFill="1" applyBorder="1" applyAlignment="1">
      <alignment horizontal="center" vertical="center" wrapText="1"/>
    </xf>
    <xf numFmtId="176" fontId="9" fillId="0" borderId="46" xfId="1" applyNumberFormat="1" applyFont="1" applyFill="1" applyBorder="1" applyAlignment="1">
      <alignment horizontal="right" vertical="center" wrapText="1"/>
    </xf>
    <xf numFmtId="38" fontId="9" fillId="0" borderId="43" xfId="2" applyFont="1" applyFill="1" applyBorder="1" applyAlignment="1">
      <alignment horizontal="right" vertical="center" wrapText="1"/>
    </xf>
    <xf numFmtId="0" fontId="10" fillId="0" borderId="57"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58" xfId="0" applyFont="1" applyFill="1" applyBorder="1" applyAlignment="1">
      <alignment vertical="center" wrapText="1"/>
    </xf>
    <xf numFmtId="0" fontId="10" fillId="0" borderId="19" xfId="0" applyFont="1" applyFill="1" applyBorder="1" applyAlignment="1">
      <alignment vertical="center" wrapText="1"/>
    </xf>
    <xf numFmtId="49" fontId="10" fillId="0" borderId="24" xfId="0" applyNumberFormat="1" applyFont="1" applyFill="1" applyBorder="1" applyAlignment="1">
      <alignment horizontal="center" vertical="center" wrapText="1"/>
    </xf>
    <xf numFmtId="176" fontId="9" fillId="0" borderId="48" xfId="1" applyNumberFormat="1" applyFont="1" applyFill="1" applyBorder="1" applyAlignment="1">
      <alignment horizontal="right" vertical="center" wrapText="1"/>
    </xf>
    <xf numFmtId="38" fontId="9" fillId="0" borderId="49" xfId="2" applyFont="1" applyFill="1" applyBorder="1" applyAlignment="1">
      <alignment horizontal="right" vertical="center" wrapText="1"/>
    </xf>
    <xf numFmtId="0" fontId="10" fillId="0" borderId="0" xfId="0" applyFont="1" applyFill="1">
      <alignment vertical="center"/>
    </xf>
    <xf numFmtId="0" fontId="10" fillId="0" borderId="0" xfId="0" applyFont="1" applyFill="1" applyBorder="1">
      <alignment vertical="center"/>
    </xf>
    <xf numFmtId="49" fontId="10" fillId="0" borderId="0" xfId="0" applyNumberFormat="1" applyFont="1" applyFill="1" applyBorder="1" applyAlignment="1">
      <alignment horizontal="center" vertical="center"/>
    </xf>
    <xf numFmtId="38" fontId="11" fillId="0" borderId="0" xfId="2" applyFont="1" applyFill="1">
      <alignment vertical="center"/>
    </xf>
    <xf numFmtId="176" fontId="9" fillId="0" borderId="0" xfId="1" applyNumberFormat="1" applyFont="1" applyFill="1" applyAlignment="1">
      <alignment horizontal="right" vertical="center"/>
    </xf>
    <xf numFmtId="0" fontId="11" fillId="0" borderId="0" xfId="0" applyFont="1" applyFill="1">
      <alignment vertical="center"/>
    </xf>
    <xf numFmtId="0" fontId="4" fillId="2" borderId="3" xfId="0" applyFont="1" applyFill="1" applyBorder="1" applyAlignment="1">
      <alignment vertical="center"/>
    </xf>
    <xf numFmtId="0" fontId="4" fillId="2" borderId="59" xfId="0" applyFont="1" applyFill="1" applyBorder="1" applyAlignment="1">
      <alignment horizontal="left" vertical="center" wrapText="1"/>
    </xf>
    <xf numFmtId="0" fontId="4" fillId="2" borderId="60" xfId="0" applyFont="1" applyFill="1" applyBorder="1" applyAlignment="1">
      <alignment horizontal="left" vertical="center" wrapText="1"/>
    </xf>
    <xf numFmtId="0" fontId="4" fillId="2" borderId="54" xfId="0" applyFont="1" applyFill="1" applyBorder="1" applyAlignment="1">
      <alignment horizontal="left" vertical="center" wrapText="1"/>
    </xf>
    <xf numFmtId="0" fontId="4" fillId="2" borderId="61"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3" borderId="62" xfId="0" applyFont="1" applyFill="1" applyBorder="1" applyAlignment="1">
      <alignment horizontal="left" vertical="center" wrapText="1"/>
    </xf>
    <xf numFmtId="0" fontId="10" fillId="0" borderId="40" xfId="0" applyFont="1" applyFill="1" applyBorder="1" applyAlignment="1">
      <alignment horizontal="left" vertical="center" wrapText="1"/>
    </xf>
    <xf numFmtId="0" fontId="10" fillId="0" borderId="62"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10" fillId="0" borderId="63"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64" xfId="0" applyFont="1" applyFill="1" applyBorder="1" applyAlignment="1">
      <alignment horizontal="left" vertical="center" wrapText="1"/>
    </xf>
    <xf numFmtId="0" fontId="10" fillId="0" borderId="65" xfId="0" applyFont="1" applyFill="1" applyBorder="1" applyAlignment="1">
      <alignment horizontal="left" vertical="center" wrapText="1"/>
    </xf>
    <xf numFmtId="0" fontId="10" fillId="0" borderId="66"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6" fillId="2" borderId="40" xfId="0" applyFont="1" applyFill="1" applyBorder="1" applyAlignment="1">
      <alignment horizontal="left" vertical="center" wrapText="1"/>
    </xf>
    <xf numFmtId="0" fontId="6" fillId="2" borderId="62" xfId="0" applyFont="1" applyFill="1" applyBorder="1" applyAlignment="1">
      <alignment horizontal="left" vertical="center" wrapText="1"/>
    </xf>
    <xf numFmtId="0" fontId="4" fillId="2" borderId="67" xfId="0" applyFont="1" applyFill="1" applyBorder="1" applyAlignment="1">
      <alignment horizontal="left" vertical="center" wrapText="1"/>
    </xf>
    <xf numFmtId="0" fontId="4" fillId="2" borderId="68" xfId="0" applyFont="1" applyFill="1" applyBorder="1" applyAlignment="1">
      <alignment horizontal="left" vertical="center" wrapText="1"/>
    </xf>
    <xf numFmtId="38" fontId="10" fillId="0" borderId="35" xfId="2" applyFont="1" applyFill="1" applyBorder="1" applyAlignment="1">
      <alignment horizontal="center" vertical="center"/>
    </xf>
    <xf numFmtId="38" fontId="10" fillId="0" borderId="14" xfId="2" applyFont="1" applyFill="1" applyBorder="1" applyAlignment="1">
      <alignment horizontal="center" vertical="center"/>
    </xf>
    <xf numFmtId="38" fontId="10" fillId="0" borderId="58" xfId="2" applyFont="1" applyFill="1" applyBorder="1" applyAlignment="1">
      <alignment horizontal="center" vertical="center"/>
    </xf>
    <xf numFmtId="38" fontId="10" fillId="0" borderId="69" xfId="2" applyFont="1" applyFill="1" applyBorder="1" applyAlignment="1">
      <alignment horizontal="center" vertical="center"/>
    </xf>
    <xf numFmtId="0" fontId="4" fillId="2" borderId="35" xfId="0" applyFont="1" applyFill="1" applyBorder="1" applyAlignment="1">
      <alignment horizontal="left" vertical="center"/>
    </xf>
    <xf numFmtId="0" fontId="4" fillId="2" borderId="3" xfId="0" applyFont="1" applyFill="1" applyBorder="1" applyAlignment="1">
      <alignment horizontal="left" vertical="center"/>
    </xf>
    <xf numFmtId="0" fontId="4" fillId="2" borderId="14" xfId="0" applyFont="1" applyFill="1" applyBorder="1" applyAlignment="1">
      <alignment horizontal="left" vertical="center"/>
    </xf>
    <xf numFmtId="0" fontId="4" fillId="2" borderId="58" xfId="0" applyFont="1" applyFill="1" applyBorder="1" applyAlignment="1">
      <alignment horizontal="left" vertical="center"/>
    </xf>
    <xf numFmtId="0" fontId="4" fillId="2" borderId="17" xfId="0" applyFont="1" applyFill="1" applyBorder="1" applyAlignment="1">
      <alignment horizontal="left" vertical="center"/>
    </xf>
    <xf numFmtId="0" fontId="4" fillId="2" borderId="69" xfId="0" applyFont="1" applyFill="1" applyBorder="1" applyAlignment="1">
      <alignment horizontal="left" vertical="center"/>
    </xf>
    <xf numFmtId="0" fontId="4" fillId="2" borderId="37" xfId="0" applyFont="1" applyFill="1" applyBorder="1" applyAlignment="1">
      <alignment horizontal="left" vertical="center" wrapText="1"/>
    </xf>
    <xf numFmtId="0" fontId="4" fillId="2" borderId="70"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71" xfId="0" applyFont="1" applyFill="1" applyBorder="1" applyAlignment="1">
      <alignment horizontal="left" vertical="center" wrapText="1"/>
    </xf>
    <xf numFmtId="38" fontId="10" fillId="0" borderId="3" xfId="2" applyFont="1" applyFill="1" applyBorder="1" applyAlignment="1">
      <alignment horizontal="center" vertical="center"/>
    </xf>
    <xf numFmtId="38" fontId="10" fillId="0" borderId="17" xfId="2" applyFont="1" applyFill="1" applyBorder="1" applyAlignment="1">
      <alignment horizontal="center" vertical="center"/>
    </xf>
    <xf numFmtId="0" fontId="10" fillId="0" borderId="36" xfId="0" applyFont="1" applyFill="1" applyBorder="1" applyAlignment="1">
      <alignment horizontal="center" vertical="center"/>
    </xf>
    <xf numFmtId="0" fontId="10" fillId="0" borderId="8" xfId="0" applyFont="1" applyFill="1" applyBorder="1" applyAlignment="1">
      <alignment horizontal="center" vertical="center"/>
    </xf>
    <xf numFmtId="0" fontId="4" fillId="3" borderId="59" xfId="0" applyFont="1" applyFill="1" applyBorder="1" applyAlignment="1">
      <alignment horizontal="left" vertical="center" wrapText="1"/>
    </xf>
    <xf numFmtId="0" fontId="4" fillId="3" borderId="68" xfId="0" applyFont="1" applyFill="1" applyBorder="1" applyAlignment="1">
      <alignment horizontal="left" vertical="center" wrapText="1"/>
    </xf>
    <xf numFmtId="0" fontId="4" fillId="2" borderId="42" xfId="0" applyFont="1" applyFill="1" applyBorder="1" applyAlignment="1">
      <alignment horizontal="left" vertical="center" wrapText="1"/>
    </xf>
    <xf numFmtId="38" fontId="4" fillId="2" borderId="35" xfId="2" applyFont="1" applyFill="1" applyBorder="1" applyAlignment="1">
      <alignment horizontal="center" vertical="center"/>
    </xf>
    <xf numFmtId="38" fontId="4" fillId="2" borderId="14" xfId="2" applyFont="1" applyFill="1" applyBorder="1" applyAlignment="1">
      <alignment horizontal="center" vertical="center"/>
    </xf>
    <xf numFmtId="38" fontId="4" fillId="2" borderId="58" xfId="2" applyFont="1" applyFill="1" applyBorder="1" applyAlignment="1">
      <alignment horizontal="center" vertical="center"/>
    </xf>
    <xf numFmtId="38" fontId="4" fillId="2" borderId="69" xfId="2" applyFont="1" applyFill="1" applyBorder="1" applyAlignment="1">
      <alignment horizontal="center" vertical="center"/>
    </xf>
    <xf numFmtId="0" fontId="4" fillId="2" borderId="72" xfId="0" applyFont="1" applyFill="1" applyBorder="1" applyAlignment="1">
      <alignment horizontal="left" vertical="center" wrapText="1"/>
    </xf>
    <xf numFmtId="0" fontId="4" fillId="2" borderId="35" xfId="0" applyFont="1" applyFill="1" applyBorder="1" applyAlignment="1">
      <alignment vertical="center"/>
    </xf>
    <xf numFmtId="0" fontId="4" fillId="2" borderId="3" xfId="0" applyFont="1" applyFill="1" applyBorder="1" applyAlignment="1">
      <alignment vertical="center"/>
    </xf>
    <xf numFmtId="0" fontId="4" fillId="2" borderId="14" xfId="0" applyFont="1" applyFill="1" applyBorder="1" applyAlignment="1">
      <alignment vertical="center"/>
    </xf>
    <xf numFmtId="0" fontId="4" fillId="2" borderId="58" xfId="0" applyFont="1" applyFill="1" applyBorder="1" applyAlignment="1">
      <alignment vertical="center"/>
    </xf>
    <xf numFmtId="0" fontId="4" fillId="2" borderId="17" xfId="0" applyFont="1" applyFill="1" applyBorder="1" applyAlignment="1">
      <alignment vertical="center"/>
    </xf>
    <xf numFmtId="0" fontId="4" fillId="2" borderId="69" xfId="0" applyFont="1" applyFill="1" applyBorder="1" applyAlignment="1">
      <alignment vertical="center"/>
    </xf>
    <xf numFmtId="0" fontId="4" fillId="3" borderId="47" xfId="0" applyFont="1" applyFill="1" applyBorder="1" applyAlignment="1">
      <alignment horizontal="left" vertical="center" wrapText="1"/>
    </xf>
    <xf numFmtId="0" fontId="4" fillId="2" borderId="71" xfId="0" applyFont="1" applyFill="1" applyBorder="1" applyAlignment="1">
      <alignment horizontal="left" vertical="center" wrapText="1"/>
    </xf>
    <xf numFmtId="38" fontId="4" fillId="2" borderId="3" xfId="2" applyFont="1" applyFill="1" applyBorder="1" applyAlignment="1">
      <alignment horizontal="center" vertical="center"/>
    </xf>
    <xf numFmtId="38" fontId="4" fillId="2" borderId="17" xfId="2" applyFont="1" applyFill="1" applyBorder="1" applyAlignment="1">
      <alignment horizontal="center" vertical="center"/>
    </xf>
    <xf numFmtId="0" fontId="4" fillId="2" borderId="36" xfId="0" applyFont="1" applyFill="1" applyBorder="1" applyAlignment="1">
      <alignment horizontal="center" vertical="center"/>
    </xf>
    <xf numFmtId="0" fontId="4" fillId="2" borderId="8" xfId="0" applyFont="1" applyFill="1" applyBorder="1" applyAlignment="1">
      <alignment horizontal="center" vertical="center"/>
    </xf>
    <xf numFmtId="0" fontId="10" fillId="0" borderId="47" xfId="0" applyFont="1" applyFill="1" applyBorder="1" applyAlignment="1">
      <alignment horizontal="left" vertical="center" wrapText="1"/>
    </xf>
    <xf numFmtId="0" fontId="10" fillId="0" borderId="59" xfId="0" applyFont="1" applyFill="1" applyBorder="1" applyAlignment="1">
      <alignment horizontal="left" vertical="center" wrapText="1"/>
    </xf>
    <xf numFmtId="0" fontId="10" fillId="0" borderId="68" xfId="0" applyFont="1" applyFill="1" applyBorder="1" applyAlignment="1">
      <alignment horizontal="left" vertical="center" wrapText="1"/>
    </xf>
    <xf numFmtId="0" fontId="4" fillId="2" borderId="63" xfId="0" applyFont="1" applyFill="1" applyBorder="1" applyAlignment="1">
      <alignment horizontal="left" vertical="center" wrapText="1"/>
    </xf>
    <xf numFmtId="0" fontId="4" fillId="3" borderId="71" xfId="0" applyFont="1" applyFill="1" applyBorder="1" applyAlignment="1">
      <alignment horizontal="left" vertical="center" wrapText="1"/>
    </xf>
    <xf numFmtId="0" fontId="6" fillId="2" borderId="47" xfId="0" applyFont="1" applyFill="1" applyBorder="1" applyAlignment="1">
      <alignment horizontal="left" vertical="center" wrapText="1"/>
    </xf>
    <xf numFmtId="0" fontId="6" fillId="2" borderId="71"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3" borderId="55" xfId="0" applyFont="1" applyFill="1" applyBorder="1" applyAlignment="1">
      <alignment horizontal="left" vertical="center" wrapText="1"/>
    </xf>
    <xf numFmtId="0" fontId="4" fillId="2" borderId="73" xfId="0" applyFont="1" applyFill="1" applyBorder="1" applyAlignment="1">
      <alignment horizontal="left" vertical="center" wrapText="1"/>
    </xf>
    <xf numFmtId="0" fontId="3" fillId="2" borderId="49" xfId="0" applyFont="1" applyFill="1" applyBorder="1" applyAlignment="1">
      <alignment horizontal="left" vertical="center" wrapText="1"/>
    </xf>
    <xf numFmtId="0" fontId="3" fillId="2" borderId="71"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3" borderId="62" xfId="0" applyFont="1" applyFill="1" applyBorder="1" applyAlignment="1">
      <alignment horizontal="left" vertical="center" wrapText="1"/>
    </xf>
    <xf numFmtId="0" fontId="3" fillId="2" borderId="42" xfId="0" applyFont="1" applyFill="1" applyBorder="1" applyAlignment="1">
      <alignment horizontal="left" vertical="center" wrapText="1"/>
    </xf>
    <xf numFmtId="0" fontId="3" fillId="2" borderId="37" xfId="0" applyFont="1" applyFill="1" applyBorder="1" applyAlignment="1">
      <alignment horizontal="left" vertical="center" wrapText="1"/>
    </xf>
    <xf numFmtId="0" fontId="3" fillId="2" borderId="72" xfId="0" applyFont="1" applyFill="1" applyBorder="1" applyAlignment="1">
      <alignment horizontal="left" vertical="center" wrapText="1"/>
    </xf>
    <xf numFmtId="0" fontId="3" fillId="3" borderId="59" xfId="0" applyFont="1" applyFill="1" applyBorder="1" applyAlignment="1">
      <alignment horizontal="left" vertical="center" wrapText="1"/>
    </xf>
    <xf numFmtId="0" fontId="3" fillId="3" borderId="68" xfId="0" applyFont="1" applyFill="1" applyBorder="1" applyAlignment="1">
      <alignment horizontal="left" vertical="center" wrapText="1"/>
    </xf>
    <xf numFmtId="0" fontId="3" fillId="3" borderId="25" xfId="0" applyFont="1" applyFill="1" applyBorder="1" applyAlignment="1">
      <alignment horizontal="left" vertical="center" wrapText="1"/>
    </xf>
  </cellXfs>
  <cellStyles count="5">
    <cellStyle name="パーセント" xfId="1" builtinId="5"/>
    <cellStyle name="桁区切り" xfId="2" builtinId="6"/>
    <cellStyle name="標準" xfId="0" builtinId="0"/>
    <cellStyle name="標準 2" xfId="3" xr:uid="{239B3A57-8839-407C-AB5D-AB76B42B0738}"/>
    <cellStyle name="標準 2 2" xfId="4" xr:uid="{E31150E5-CEEE-4958-8059-838263385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D084-448E-4104-A87F-DD755E93833C}">
  <dimension ref="A1:AD46"/>
  <sheetViews>
    <sheetView tabSelected="1" zoomScale="60" zoomScaleNormal="60" workbookViewId="0">
      <pane xSplit="6" ySplit="7" topLeftCell="G8" activePane="bottomRight" state="frozen"/>
      <selection pane="bottomRight" activeCell="G8" sqref="G8"/>
      <selection pane="bottomLeft" activeCell="B38" sqref="B38:F50"/>
      <selection pane="topRight" activeCell="B38" sqref="B38:F50"/>
    </sheetView>
  </sheetViews>
  <sheetFormatPr defaultRowHeight="17.25"/>
  <cols>
    <col min="1" max="1" width="4.140625" customWidth="1"/>
    <col min="2" max="3" width="5.5703125" style="21" customWidth="1"/>
    <col min="4" max="4" width="19.28515625" style="21" customWidth="1"/>
    <col min="5" max="5" width="18.140625" style="22" customWidth="1"/>
    <col min="6" max="6" width="9.140625" style="27" customWidth="1"/>
    <col min="7" max="7" width="10.5703125" style="8" customWidth="1"/>
    <col min="8" max="8" width="8.42578125" style="39" customWidth="1"/>
    <col min="9" max="9" width="10.5703125" customWidth="1"/>
    <col min="10" max="10" width="8.42578125" style="44" customWidth="1"/>
    <col min="11" max="11" width="10.5703125" style="8" customWidth="1"/>
    <col min="12" max="12" width="8.42578125" style="30" customWidth="1"/>
    <col min="13" max="13" width="10.5703125" style="8" customWidth="1"/>
    <col min="14" max="14" width="8.42578125" style="30" customWidth="1"/>
    <col min="15" max="15" width="10.5703125" style="8" customWidth="1"/>
    <col min="16" max="16" width="8.42578125" style="30" customWidth="1"/>
    <col min="17" max="17" width="10.5703125" style="8" customWidth="1"/>
    <col min="18" max="18" width="8.42578125" style="30" customWidth="1"/>
    <col min="19" max="19" width="10.5703125" style="8" customWidth="1"/>
    <col min="20" max="20" width="8.42578125" style="30" customWidth="1"/>
    <col min="21" max="21" width="10.5703125" style="8" customWidth="1"/>
    <col min="22" max="22" width="8.42578125" style="30" customWidth="1"/>
    <col min="23" max="23" width="10.5703125" style="8" customWidth="1"/>
    <col min="24" max="24" width="8.42578125" style="30" customWidth="1"/>
    <col min="25" max="25" width="10.5703125" style="8" customWidth="1"/>
    <col min="26" max="26" width="8.42578125" style="30" customWidth="1"/>
    <col min="27" max="27" width="10.5703125" style="8" customWidth="1"/>
    <col min="28" max="28" width="8.42578125" style="30" customWidth="1"/>
    <col min="29" max="29" width="10.5703125" style="8" customWidth="1"/>
    <col min="30" max="30" width="8.42578125" style="30" customWidth="1"/>
  </cols>
  <sheetData>
    <row r="1" spans="1:30" ht="28.5" customHeight="1" thickBot="1">
      <c r="A1" s="31" t="s">
        <v>0</v>
      </c>
    </row>
    <row r="2" spans="1:30" s="32" customFormat="1" ht="21.75" customHeight="1">
      <c r="B2" s="237" t="s">
        <v>1</v>
      </c>
      <c r="C2" s="238"/>
      <c r="D2" s="238"/>
      <c r="E2" s="238"/>
      <c r="F2" s="239"/>
      <c r="G2" s="233" t="s">
        <v>2</v>
      </c>
      <c r="H2" s="247"/>
      <c r="I2" s="166"/>
      <c r="J2" s="167"/>
      <c r="K2" s="233" t="s">
        <v>3</v>
      </c>
      <c r="L2" s="234"/>
      <c r="M2" s="233" t="s">
        <v>4</v>
      </c>
      <c r="N2" s="234"/>
      <c r="O2" s="233" t="s">
        <v>5</v>
      </c>
      <c r="P2" s="234"/>
      <c r="Q2" s="233" t="s">
        <v>6</v>
      </c>
      <c r="R2" s="234"/>
      <c r="S2" s="233" t="s">
        <v>7</v>
      </c>
      <c r="T2" s="234"/>
      <c r="U2" s="233" t="s">
        <v>8</v>
      </c>
      <c r="V2" s="234"/>
      <c r="W2" s="233" t="s">
        <v>9</v>
      </c>
      <c r="X2" s="234"/>
      <c r="Y2" s="233" t="s">
        <v>10</v>
      </c>
      <c r="Z2" s="234"/>
      <c r="AA2" s="233" t="s">
        <v>11</v>
      </c>
      <c r="AB2" s="234"/>
      <c r="AC2" s="233" t="s">
        <v>12</v>
      </c>
      <c r="AD2" s="234"/>
    </row>
    <row r="3" spans="1:30" s="32" customFormat="1" ht="24" customHeight="1" thickBot="1">
      <c r="B3" s="240"/>
      <c r="C3" s="241"/>
      <c r="D3" s="241"/>
      <c r="E3" s="241"/>
      <c r="F3" s="242"/>
      <c r="G3" s="235"/>
      <c r="H3" s="248"/>
      <c r="I3" s="249" t="s">
        <v>13</v>
      </c>
      <c r="J3" s="250"/>
      <c r="K3" s="235"/>
      <c r="L3" s="236"/>
      <c r="M3" s="235"/>
      <c r="N3" s="236"/>
      <c r="O3" s="235"/>
      <c r="P3" s="236"/>
      <c r="Q3" s="235"/>
      <c r="R3" s="236"/>
      <c r="S3" s="235"/>
      <c r="T3" s="236"/>
      <c r="U3" s="235"/>
      <c r="V3" s="236"/>
      <c r="W3" s="235"/>
      <c r="X3" s="236"/>
      <c r="Y3" s="235"/>
      <c r="Z3" s="236"/>
      <c r="AA3" s="235"/>
      <c r="AB3" s="236"/>
      <c r="AC3" s="235"/>
      <c r="AD3" s="236"/>
    </row>
    <row r="4" spans="1:30" s="1" customFormat="1" ht="30" customHeight="1" thickBot="1">
      <c r="A4" s="1">
        <v>1</v>
      </c>
      <c r="B4" s="9" t="s">
        <v>14</v>
      </c>
      <c r="C4" s="10"/>
      <c r="D4" s="10"/>
      <c r="E4" s="10"/>
      <c r="F4" s="24"/>
      <c r="G4" s="80">
        <v>10</v>
      </c>
      <c r="H4" s="81"/>
      <c r="I4" s="82">
        <v>5</v>
      </c>
      <c r="J4" s="83"/>
      <c r="K4" s="80">
        <v>8</v>
      </c>
      <c r="L4" s="83"/>
      <c r="M4" s="80">
        <v>5</v>
      </c>
      <c r="N4" s="83"/>
      <c r="O4" s="141">
        <v>65</v>
      </c>
      <c r="P4" s="164"/>
      <c r="Q4" s="141">
        <v>38</v>
      </c>
      <c r="R4" s="164"/>
      <c r="S4" s="141">
        <v>255</v>
      </c>
      <c r="T4" s="164"/>
      <c r="U4" s="141">
        <v>145</v>
      </c>
      <c r="V4" s="164"/>
      <c r="W4" s="141">
        <v>13</v>
      </c>
      <c r="X4" s="164"/>
      <c r="Y4" s="141">
        <f>SUM(G4,K4,M4,O4,Q4,S4,U4,W4)</f>
        <v>539</v>
      </c>
      <c r="Z4" s="164"/>
      <c r="AA4" s="141">
        <v>738</v>
      </c>
      <c r="AB4" s="164"/>
      <c r="AC4" s="80">
        <f>SUM(Y4,AA4)</f>
        <v>1277</v>
      </c>
      <c r="AD4" s="83"/>
    </row>
    <row r="5" spans="1:30" s="1" customFormat="1" ht="30" customHeight="1">
      <c r="A5" s="1">
        <v>2</v>
      </c>
      <c r="B5" s="74" t="s">
        <v>15</v>
      </c>
      <c r="C5" s="75"/>
      <c r="D5" s="76"/>
      <c r="E5" s="76"/>
      <c r="F5" s="73"/>
      <c r="G5" s="84">
        <v>61622</v>
      </c>
      <c r="H5" s="168"/>
      <c r="I5" s="169">
        <v>38010</v>
      </c>
      <c r="J5" s="170"/>
      <c r="K5" s="171">
        <v>48</v>
      </c>
      <c r="L5" s="172"/>
      <c r="M5" s="171">
        <v>269</v>
      </c>
      <c r="N5" s="172"/>
      <c r="O5" s="171">
        <v>17787</v>
      </c>
      <c r="P5" s="172"/>
      <c r="Q5" s="173">
        <v>5013</v>
      </c>
      <c r="R5" s="172"/>
      <c r="S5" s="173">
        <v>10162</v>
      </c>
      <c r="T5" s="172"/>
      <c r="U5" s="173">
        <v>1868</v>
      </c>
      <c r="V5" s="172"/>
      <c r="W5" s="173">
        <v>1087</v>
      </c>
      <c r="X5" s="172"/>
      <c r="Y5" s="173">
        <f t="shared" ref="Y5:Y45" si="0">SUM(G5,K5,M5,O5,Q5,S5,U5,W5)</f>
        <v>97856</v>
      </c>
      <c r="Z5" s="172"/>
      <c r="AA5" s="173">
        <v>8198</v>
      </c>
      <c r="AB5" s="172"/>
      <c r="AC5" s="173">
        <f t="shared" ref="AC5:AC45" si="1">SUM(Y5,AA5)</f>
        <v>106054</v>
      </c>
      <c r="AD5" s="172"/>
    </row>
    <row r="6" spans="1:30" s="1" customFormat="1" ht="30" customHeight="1" thickBot="1">
      <c r="A6" s="1">
        <v>3</v>
      </c>
      <c r="B6" s="16" t="s">
        <v>16</v>
      </c>
      <c r="C6" s="17"/>
      <c r="D6" s="17"/>
      <c r="E6" s="17"/>
      <c r="F6" s="25"/>
      <c r="G6" s="91">
        <v>82958</v>
      </c>
      <c r="H6" s="92"/>
      <c r="I6" s="93">
        <v>51509</v>
      </c>
      <c r="J6" s="94"/>
      <c r="K6" s="96">
        <v>13367</v>
      </c>
      <c r="L6" s="95"/>
      <c r="M6" s="96">
        <v>348</v>
      </c>
      <c r="N6" s="95"/>
      <c r="O6" s="91">
        <v>35910</v>
      </c>
      <c r="P6" s="95"/>
      <c r="Q6" s="91">
        <v>9373</v>
      </c>
      <c r="R6" s="95"/>
      <c r="S6" s="91">
        <v>18886</v>
      </c>
      <c r="T6" s="95"/>
      <c r="U6" s="91">
        <v>2257</v>
      </c>
      <c r="V6" s="95"/>
      <c r="W6" s="91">
        <v>1671</v>
      </c>
      <c r="X6" s="95"/>
      <c r="Y6" s="91">
        <f t="shared" si="0"/>
        <v>164770</v>
      </c>
      <c r="Z6" s="95"/>
      <c r="AA6" s="91">
        <v>12048</v>
      </c>
      <c r="AB6" s="95"/>
      <c r="AC6" s="91">
        <f t="shared" si="1"/>
        <v>176818</v>
      </c>
      <c r="AD6" s="95"/>
    </row>
    <row r="7" spans="1:30" s="6" customFormat="1" ht="9.75" customHeight="1" thickBot="1">
      <c r="B7" s="77"/>
      <c r="C7" s="77"/>
      <c r="D7" s="77"/>
      <c r="E7" s="77"/>
      <c r="F7" s="78"/>
      <c r="G7" s="98"/>
      <c r="H7" s="99"/>
      <c r="I7" s="98"/>
      <c r="J7" s="100"/>
      <c r="K7" s="98"/>
      <c r="L7" s="98"/>
      <c r="M7" s="98"/>
      <c r="N7" s="98"/>
      <c r="O7" s="98"/>
      <c r="P7" s="98"/>
      <c r="Q7" s="98"/>
      <c r="R7" s="98"/>
      <c r="S7" s="98"/>
      <c r="T7" s="98"/>
      <c r="U7" s="98"/>
      <c r="V7" s="98"/>
      <c r="W7" s="98"/>
      <c r="X7" s="98"/>
      <c r="Y7" s="98"/>
      <c r="Z7" s="98"/>
      <c r="AA7" s="98"/>
      <c r="AB7" s="98"/>
      <c r="AC7" s="98"/>
      <c r="AD7" s="98"/>
    </row>
    <row r="8" spans="1:30" s="1" customFormat="1" ht="30" customHeight="1">
      <c r="A8" s="1">
        <v>4</v>
      </c>
      <c r="B8" s="243" t="s">
        <v>17</v>
      </c>
      <c r="C8" s="244"/>
      <c r="D8" s="244"/>
      <c r="E8" s="244"/>
      <c r="F8" s="52" t="s">
        <v>18</v>
      </c>
      <c r="G8" s="101">
        <v>15586</v>
      </c>
      <c r="H8" s="102">
        <f>G8/G5</f>
        <v>0.25292914868066602</v>
      </c>
      <c r="I8" s="103">
        <v>15564</v>
      </c>
      <c r="J8" s="104">
        <f>I8/I5</f>
        <v>0.40947119179163377</v>
      </c>
      <c r="K8" s="105">
        <v>0</v>
      </c>
      <c r="L8" s="104">
        <f>K8/K5</f>
        <v>0</v>
      </c>
      <c r="M8" s="105">
        <v>174</v>
      </c>
      <c r="N8" s="104">
        <f>M8/M5</f>
        <v>0.64684014869888473</v>
      </c>
      <c r="O8" s="105">
        <v>3776</v>
      </c>
      <c r="P8" s="104">
        <f>O8/O5</f>
        <v>0.21228987462753696</v>
      </c>
      <c r="Q8" s="101">
        <v>1105</v>
      </c>
      <c r="R8" s="104">
        <f>Q8/Q5</f>
        <v>0.22042689008577698</v>
      </c>
      <c r="S8" s="101">
        <v>2611</v>
      </c>
      <c r="T8" s="104">
        <f>S8/S5</f>
        <v>0.25693761070655385</v>
      </c>
      <c r="U8" s="101">
        <v>363</v>
      </c>
      <c r="V8" s="104">
        <f>U8/U5</f>
        <v>0.1943254817987152</v>
      </c>
      <c r="W8" s="101">
        <v>364</v>
      </c>
      <c r="X8" s="104">
        <f>W8/W5</f>
        <v>0.33486660533578655</v>
      </c>
      <c r="Y8" s="101">
        <f t="shared" si="0"/>
        <v>23979</v>
      </c>
      <c r="Z8" s="104">
        <f>Y8/Y5</f>
        <v>0.24504373773708307</v>
      </c>
      <c r="AA8" s="101">
        <v>1301</v>
      </c>
      <c r="AB8" s="104">
        <f>AA8/AA5</f>
        <v>0.1586972432300561</v>
      </c>
      <c r="AC8" s="101">
        <f t="shared" si="1"/>
        <v>25280</v>
      </c>
      <c r="AD8" s="104">
        <f>AC8/AC5</f>
        <v>0.23836913270597998</v>
      </c>
    </row>
    <row r="9" spans="1:30" s="1" customFormat="1" ht="30" customHeight="1">
      <c r="A9" s="1">
        <v>5</v>
      </c>
      <c r="B9" s="18"/>
      <c r="C9" s="227" t="s">
        <v>19</v>
      </c>
      <c r="D9" s="217"/>
      <c r="E9" s="217"/>
      <c r="F9" s="53" t="s">
        <v>20</v>
      </c>
      <c r="G9" s="107">
        <v>12396</v>
      </c>
      <c r="H9" s="108">
        <f>IF(G$8=0,"－",G9/G$8)</f>
        <v>0.79532914153727707</v>
      </c>
      <c r="I9" s="109">
        <v>12395</v>
      </c>
      <c r="J9" s="110">
        <f>IF(I$8=0,"－",I9/I$8)</f>
        <v>0.79638910305833976</v>
      </c>
      <c r="K9" s="111">
        <v>0</v>
      </c>
      <c r="L9" s="110" t="str">
        <f>IF(K$8=0,"－",K9/K$8)</f>
        <v>－</v>
      </c>
      <c r="M9" s="111">
        <v>15</v>
      </c>
      <c r="N9" s="110">
        <f>IF(M$8=0,"－",M9/M$8)</f>
        <v>8.6206896551724144E-2</v>
      </c>
      <c r="O9" s="111">
        <v>2293</v>
      </c>
      <c r="P9" s="110">
        <f>IF(O$8=0,"－",O9/O$8)</f>
        <v>0.6072563559322034</v>
      </c>
      <c r="Q9" s="107">
        <v>705</v>
      </c>
      <c r="R9" s="110">
        <f>IF(Q$8=0,"－",Q9/Q$8)</f>
        <v>0.63800904977375561</v>
      </c>
      <c r="S9" s="107">
        <v>1689</v>
      </c>
      <c r="T9" s="110">
        <f>IF(S$8=0,"－",S9/S$8)</f>
        <v>0.64687859057832253</v>
      </c>
      <c r="U9" s="107">
        <v>237</v>
      </c>
      <c r="V9" s="110">
        <f>IF(U$8=0,"－",U9/U$8)</f>
        <v>0.65289256198347112</v>
      </c>
      <c r="W9" s="107">
        <v>314</v>
      </c>
      <c r="X9" s="110">
        <f>IF(W$8=0,"－",W9/W$8)</f>
        <v>0.86263736263736268</v>
      </c>
      <c r="Y9" s="107">
        <f t="shared" si="0"/>
        <v>17649</v>
      </c>
      <c r="Z9" s="110">
        <f>IF(Y$8=0,"－",Y9/Y$8)</f>
        <v>0.7360190166395596</v>
      </c>
      <c r="AA9" s="107">
        <v>1002</v>
      </c>
      <c r="AB9" s="110">
        <f>IF(AA$8=0,"－",AA9/AA$8)</f>
        <v>0.77017678708685622</v>
      </c>
      <c r="AC9" s="107">
        <f t="shared" si="1"/>
        <v>18651</v>
      </c>
      <c r="AD9" s="110">
        <f>IF(AC$8=0,"－",AC9/AC$8)</f>
        <v>0.73777689873417718</v>
      </c>
    </row>
    <row r="10" spans="1:30" s="1" customFormat="1" ht="30" customHeight="1">
      <c r="A10" s="1">
        <v>6</v>
      </c>
      <c r="B10" s="18"/>
      <c r="C10" s="227" t="s">
        <v>21</v>
      </c>
      <c r="D10" s="217"/>
      <c r="E10" s="217"/>
      <c r="F10" s="53" t="s">
        <v>22</v>
      </c>
      <c r="G10" s="107">
        <v>12700</v>
      </c>
      <c r="H10" s="108">
        <f t="shared" ref="H10:J11" si="2">IF(G$8=0,"－",G10/G$8)</f>
        <v>0.81483382522776848</v>
      </c>
      <c r="I10" s="109">
        <v>12679</v>
      </c>
      <c r="J10" s="110">
        <f t="shared" si="2"/>
        <v>0.81463634027242349</v>
      </c>
      <c r="K10" s="111">
        <v>0</v>
      </c>
      <c r="L10" s="110" t="str">
        <f>IF(K$8=0,"－",K10/K$8)</f>
        <v>－</v>
      </c>
      <c r="M10" s="111">
        <v>167</v>
      </c>
      <c r="N10" s="110">
        <f>IF(M$8=0,"－",M10/M$8)</f>
        <v>0.95977011494252873</v>
      </c>
      <c r="O10" s="111">
        <v>3019</v>
      </c>
      <c r="P10" s="110">
        <f>IF(O$8=0,"－",O10/O$8)</f>
        <v>0.79952330508474578</v>
      </c>
      <c r="Q10" s="107">
        <v>591</v>
      </c>
      <c r="R10" s="110">
        <f>IF(Q$8=0,"－",Q10/Q$8)</f>
        <v>0.53484162895927601</v>
      </c>
      <c r="S10" s="107">
        <v>1976</v>
      </c>
      <c r="T10" s="110">
        <f>IF(S$8=0,"－",S10/S$8)</f>
        <v>0.7567981616238989</v>
      </c>
      <c r="U10" s="107">
        <v>222</v>
      </c>
      <c r="V10" s="110">
        <f>IF(U$8=0,"－",U10/U$8)</f>
        <v>0.61157024793388426</v>
      </c>
      <c r="W10" s="107">
        <v>237</v>
      </c>
      <c r="X10" s="110">
        <f>IF(W$8=0,"－",W10/W$8)</f>
        <v>0.65109890109890112</v>
      </c>
      <c r="Y10" s="107">
        <f t="shared" si="0"/>
        <v>18912</v>
      </c>
      <c r="Z10" s="110">
        <f>IF(Y$8=0,"－",Y10/Y$8)</f>
        <v>0.7886901038408608</v>
      </c>
      <c r="AA10" s="107">
        <v>497</v>
      </c>
      <c r="AB10" s="110">
        <f>IF(AA$8=0,"－",AA10/AA$8)</f>
        <v>0.38201383551114526</v>
      </c>
      <c r="AC10" s="107">
        <f t="shared" si="1"/>
        <v>19409</v>
      </c>
      <c r="AD10" s="110">
        <f>IF(AC$8=0,"－",AC10/AC$8)</f>
        <v>0.76776107594936704</v>
      </c>
    </row>
    <row r="11" spans="1:30" s="1" customFormat="1" ht="30" customHeight="1">
      <c r="A11" s="1">
        <v>7</v>
      </c>
      <c r="B11" s="19"/>
      <c r="C11" s="227" t="s">
        <v>23</v>
      </c>
      <c r="D11" s="217"/>
      <c r="E11" s="217"/>
      <c r="F11" s="53" t="s">
        <v>24</v>
      </c>
      <c r="G11" s="107">
        <v>12037</v>
      </c>
      <c r="H11" s="108">
        <f t="shared" si="2"/>
        <v>0.77229564994225586</v>
      </c>
      <c r="I11" s="109">
        <v>12036</v>
      </c>
      <c r="J11" s="110">
        <f t="shared" si="2"/>
        <v>0.77332305319969163</v>
      </c>
      <c r="K11" s="111">
        <v>0</v>
      </c>
      <c r="L11" s="110" t="str">
        <f>IF(K$8=0,"－",K11/K$8)</f>
        <v>－</v>
      </c>
      <c r="M11" s="111">
        <v>4</v>
      </c>
      <c r="N11" s="110">
        <f>IF(M$8=0,"－",M11/M$8)</f>
        <v>2.2988505747126436E-2</v>
      </c>
      <c r="O11" s="111">
        <v>742</v>
      </c>
      <c r="P11" s="110">
        <f>IF(O$8=0,"－",O11/O$8)</f>
        <v>0.1965042372881356</v>
      </c>
      <c r="Q11" s="107">
        <v>329</v>
      </c>
      <c r="R11" s="110">
        <f>IF(Q$8=0,"－",Q11/Q$8)</f>
        <v>0.29773755656108597</v>
      </c>
      <c r="S11" s="107">
        <v>1228</v>
      </c>
      <c r="T11" s="110">
        <f>IF(S$8=0,"－",S11/S$8)</f>
        <v>0.47031788586748374</v>
      </c>
      <c r="U11" s="107">
        <v>163</v>
      </c>
      <c r="V11" s="110">
        <f>IF(U$8=0,"－",U11/U$8)</f>
        <v>0.44903581267217629</v>
      </c>
      <c r="W11" s="107">
        <v>239</v>
      </c>
      <c r="X11" s="110">
        <f>IF(W$8=0,"－",W11/W$8)</f>
        <v>0.65659340659340659</v>
      </c>
      <c r="Y11" s="107">
        <f t="shared" si="0"/>
        <v>14742</v>
      </c>
      <c r="Z11" s="110">
        <f>IF(Y$8=0,"－",Y11/Y$8)</f>
        <v>0.61478793944701615</v>
      </c>
      <c r="AA11" s="107">
        <v>606</v>
      </c>
      <c r="AB11" s="110">
        <f>IF(AA$8=0,"－",AA11/AA$8)</f>
        <v>0.4657955418908532</v>
      </c>
      <c r="AC11" s="107">
        <f t="shared" si="1"/>
        <v>15348</v>
      </c>
      <c r="AD11" s="110">
        <f>IF(AC$8=0,"－",AC11/AC$8)</f>
        <v>0.60712025316455698</v>
      </c>
    </row>
    <row r="12" spans="1:30" s="1" customFormat="1" ht="30" customHeight="1">
      <c r="A12" s="1">
        <v>8</v>
      </c>
      <c r="B12" s="229" t="s">
        <v>25</v>
      </c>
      <c r="C12" s="230"/>
      <c r="D12" s="230"/>
      <c r="E12" s="230"/>
      <c r="F12" s="54" t="s">
        <v>26</v>
      </c>
      <c r="G12" s="113">
        <v>36</v>
      </c>
      <c r="H12" s="132">
        <f>G12/G5</f>
        <v>5.8420693908019868E-4</v>
      </c>
      <c r="I12" s="114">
        <v>36</v>
      </c>
      <c r="J12" s="115">
        <f>I12/I5</f>
        <v>9.471191791633781E-4</v>
      </c>
      <c r="K12" s="116">
        <v>0</v>
      </c>
      <c r="L12" s="115">
        <f>K12/K5</f>
        <v>0</v>
      </c>
      <c r="M12" s="116">
        <v>0</v>
      </c>
      <c r="N12" s="115">
        <f>M12/M5</f>
        <v>0</v>
      </c>
      <c r="O12" s="116">
        <v>204</v>
      </c>
      <c r="P12" s="115">
        <f>O12/O5</f>
        <v>1.1469050430089391E-2</v>
      </c>
      <c r="Q12" s="113">
        <v>73</v>
      </c>
      <c r="R12" s="115">
        <f>Q12/Q5</f>
        <v>1.4562138440055855E-2</v>
      </c>
      <c r="S12" s="113">
        <v>139</v>
      </c>
      <c r="T12" s="115">
        <f>S12/S5</f>
        <v>1.3678409761857902E-2</v>
      </c>
      <c r="U12" s="113">
        <v>9</v>
      </c>
      <c r="V12" s="115">
        <f>U12/U5</f>
        <v>4.8179871520342612E-3</v>
      </c>
      <c r="W12" s="113">
        <v>31</v>
      </c>
      <c r="X12" s="115">
        <f>W12/W5</f>
        <v>2.8518859245630176E-2</v>
      </c>
      <c r="Y12" s="113">
        <f t="shared" si="0"/>
        <v>492</v>
      </c>
      <c r="Z12" s="115">
        <f>Y12/Y5</f>
        <v>5.0277959450621317E-3</v>
      </c>
      <c r="AA12" s="113">
        <v>71</v>
      </c>
      <c r="AB12" s="115">
        <f>AA12/AA5</f>
        <v>8.6606489387655531E-3</v>
      </c>
      <c r="AC12" s="113">
        <f t="shared" si="1"/>
        <v>563</v>
      </c>
      <c r="AD12" s="115">
        <f>AC12/AC5</f>
        <v>5.3086163652478922E-3</v>
      </c>
    </row>
    <row r="13" spans="1:30" s="1" customFormat="1" ht="45" customHeight="1">
      <c r="A13" s="1">
        <v>9</v>
      </c>
      <c r="B13" s="231" t="s">
        <v>27</v>
      </c>
      <c r="C13" s="232"/>
      <c r="D13" s="232"/>
      <c r="E13" s="232"/>
      <c r="F13" s="26"/>
      <c r="G13" s="107"/>
      <c r="H13" s="108"/>
      <c r="I13" s="109"/>
      <c r="J13" s="110"/>
      <c r="K13" s="111"/>
      <c r="L13" s="110"/>
      <c r="M13" s="111"/>
      <c r="N13" s="110"/>
      <c r="O13" s="111"/>
      <c r="P13" s="110"/>
      <c r="Q13" s="107"/>
      <c r="R13" s="110"/>
      <c r="S13" s="107"/>
      <c r="T13" s="110"/>
      <c r="U13" s="107"/>
      <c r="V13" s="110"/>
      <c r="W13" s="107"/>
      <c r="X13" s="110"/>
      <c r="Y13" s="107"/>
      <c r="Z13" s="110"/>
      <c r="AA13" s="107"/>
      <c r="AB13" s="110"/>
      <c r="AC13" s="107"/>
      <c r="AD13" s="110"/>
    </row>
    <row r="14" spans="1:30" s="1" customFormat="1" ht="30" customHeight="1">
      <c r="A14" s="1">
        <v>10</v>
      </c>
      <c r="B14" s="18"/>
      <c r="C14" s="212" t="s">
        <v>28</v>
      </c>
      <c r="D14" s="213"/>
      <c r="E14" s="55" t="s">
        <v>29</v>
      </c>
      <c r="F14" s="53" t="s">
        <v>30</v>
      </c>
      <c r="G14" s="119">
        <v>78485</v>
      </c>
      <c r="H14" s="120">
        <f>G14/G6</f>
        <v>0.94608114949733602</v>
      </c>
      <c r="I14" s="121">
        <v>50939</v>
      </c>
      <c r="J14" s="122">
        <f>I14/I6</f>
        <v>0.98893397270379935</v>
      </c>
      <c r="K14" s="123">
        <v>11980</v>
      </c>
      <c r="L14" s="122">
        <f>K14/K6</f>
        <v>0.89623700157103314</v>
      </c>
      <c r="M14" s="123">
        <v>348</v>
      </c>
      <c r="N14" s="122">
        <f>M14/M6</f>
        <v>1</v>
      </c>
      <c r="O14" s="123">
        <v>30430</v>
      </c>
      <c r="P14" s="122">
        <f>O14/O6</f>
        <v>0.84739626844890004</v>
      </c>
      <c r="Q14" s="119">
        <v>7900</v>
      </c>
      <c r="R14" s="122">
        <f>Q14/Q6</f>
        <v>0.84284647391443512</v>
      </c>
      <c r="S14" s="119">
        <v>16976</v>
      </c>
      <c r="T14" s="122">
        <f>S14/S6</f>
        <v>0.89886688552366834</v>
      </c>
      <c r="U14" s="119">
        <v>1946</v>
      </c>
      <c r="V14" s="122">
        <f>U14/U6</f>
        <v>0.86220646876384577</v>
      </c>
      <c r="W14" s="119">
        <v>1609</v>
      </c>
      <c r="X14" s="122">
        <f>W14/W6</f>
        <v>0.96289646918013161</v>
      </c>
      <c r="Y14" s="119">
        <f t="shared" si="0"/>
        <v>149674</v>
      </c>
      <c r="Z14" s="122">
        <f>Y14/Y6</f>
        <v>0.90838138010560177</v>
      </c>
      <c r="AA14" s="119">
        <v>8772</v>
      </c>
      <c r="AB14" s="122">
        <f>AA14/AA6</f>
        <v>0.72808764940239046</v>
      </c>
      <c r="AC14" s="119">
        <f t="shared" si="1"/>
        <v>158446</v>
      </c>
      <c r="AD14" s="122">
        <f>AC14/AC6</f>
        <v>0.89609655125609389</v>
      </c>
    </row>
    <row r="15" spans="1:30" s="1" customFormat="1" ht="30" customHeight="1">
      <c r="A15" s="1">
        <v>11</v>
      </c>
      <c r="B15" s="18"/>
      <c r="C15" s="214"/>
      <c r="D15" s="215"/>
      <c r="E15" s="55" t="s">
        <v>31</v>
      </c>
      <c r="F15" s="56" t="s">
        <v>32</v>
      </c>
      <c r="G15" s="119">
        <v>58111</v>
      </c>
      <c r="H15" s="120">
        <f>G15/G5</f>
        <v>0.9430235954691506</v>
      </c>
      <c r="I15" s="121">
        <v>33115</v>
      </c>
      <c r="J15" s="122">
        <f>I15/I5</f>
        <v>0.87121810049986848</v>
      </c>
      <c r="K15" s="123">
        <v>0</v>
      </c>
      <c r="L15" s="122">
        <f>K15/K5</f>
        <v>0</v>
      </c>
      <c r="M15" s="123">
        <v>197</v>
      </c>
      <c r="N15" s="122">
        <f>M15/M5</f>
        <v>0.73234200743494426</v>
      </c>
      <c r="O15" s="123">
        <v>15454</v>
      </c>
      <c r="P15" s="122">
        <f>O15/O5</f>
        <v>0.868836790914713</v>
      </c>
      <c r="Q15" s="119">
        <v>4670</v>
      </c>
      <c r="R15" s="122">
        <f>Q15/Q5</f>
        <v>0.93157789746658692</v>
      </c>
      <c r="S15" s="119">
        <v>9900</v>
      </c>
      <c r="T15" s="122">
        <f>S15/S5</f>
        <v>0.9742176736862822</v>
      </c>
      <c r="U15" s="119">
        <v>1543</v>
      </c>
      <c r="V15" s="122">
        <f>U15/U5</f>
        <v>0.82601713062098503</v>
      </c>
      <c r="W15" s="119">
        <v>1061</v>
      </c>
      <c r="X15" s="122">
        <f>W15/W5</f>
        <v>0.97608095676172957</v>
      </c>
      <c r="Y15" s="119">
        <f t="shared" si="0"/>
        <v>90936</v>
      </c>
      <c r="Z15" s="122">
        <f>Y15/Y5</f>
        <v>0.92928384565075217</v>
      </c>
      <c r="AA15" s="119">
        <v>5861</v>
      </c>
      <c r="AB15" s="122">
        <f>AA15/AA5</f>
        <v>0.71493047084654793</v>
      </c>
      <c r="AC15" s="119">
        <f t="shared" si="1"/>
        <v>96797</v>
      </c>
      <c r="AD15" s="122">
        <f>AC15/AC5</f>
        <v>0.91271427763214963</v>
      </c>
    </row>
    <row r="16" spans="1:30" s="1" customFormat="1" ht="30" customHeight="1">
      <c r="A16" s="1">
        <v>12</v>
      </c>
      <c r="B16" s="18"/>
      <c r="C16" s="212" t="s">
        <v>33</v>
      </c>
      <c r="D16" s="213"/>
      <c r="E16" s="55" t="s">
        <v>29</v>
      </c>
      <c r="F16" s="56" t="s">
        <v>34</v>
      </c>
      <c r="G16" s="119">
        <v>26754</v>
      </c>
      <c r="H16" s="120">
        <f>G16/G6</f>
        <v>0.32250054244316401</v>
      </c>
      <c r="I16" s="121">
        <v>26754</v>
      </c>
      <c r="J16" s="122">
        <f>I16/I6</f>
        <v>0.51940437593430278</v>
      </c>
      <c r="K16" s="123">
        <v>0</v>
      </c>
      <c r="L16" s="122">
        <f>K16/K6</f>
        <v>0</v>
      </c>
      <c r="M16" s="123">
        <v>0</v>
      </c>
      <c r="N16" s="122">
        <f>M16/M6</f>
        <v>0</v>
      </c>
      <c r="O16" s="123">
        <v>0</v>
      </c>
      <c r="P16" s="122">
        <f>O16/O6</f>
        <v>0</v>
      </c>
      <c r="Q16" s="119">
        <v>0</v>
      </c>
      <c r="R16" s="122">
        <f>Q16/Q6</f>
        <v>0</v>
      </c>
      <c r="S16" s="119">
        <v>4</v>
      </c>
      <c r="T16" s="122">
        <f>S16/S6</f>
        <v>2.1179709837975219E-4</v>
      </c>
      <c r="U16" s="119">
        <v>1</v>
      </c>
      <c r="V16" s="122">
        <f>U16/U6</f>
        <v>4.4306601683650863E-4</v>
      </c>
      <c r="W16" s="119">
        <v>0</v>
      </c>
      <c r="X16" s="122">
        <f>W16/W6</f>
        <v>0</v>
      </c>
      <c r="Y16" s="119">
        <f t="shared" si="0"/>
        <v>26759</v>
      </c>
      <c r="Z16" s="122">
        <f>Y16/Y6</f>
        <v>0.16240213631122169</v>
      </c>
      <c r="AA16" s="119">
        <v>68</v>
      </c>
      <c r="AB16" s="122">
        <f>AA16/AA6</f>
        <v>5.6440903054448873E-3</v>
      </c>
      <c r="AC16" s="119">
        <f t="shared" si="1"/>
        <v>26827</v>
      </c>
      <c r="AD16" s="122">
        <f>AC16/AC6</f>
        <v>0.15172097863339706</v>
      </c>
    </row>
    <row r="17" spans="1:30" s="1" customFormat="1" ht="30" customHeight="1">
      <c r="A17" s="1">
        <v>13</v>
      </c>
      <c r="B17" s="18"/>
      <c r="C17" s="214"/>
      <c r="D17" s="215"/>
      <c r="E17" s="55" t="s">
        <v>31</v>
      </c>
      <c r="F17" s="56" t="s">
        <v>35</v>
      </c>
      <c r="G17" s="119">
        <v>22128</v>
      </c>
      <c r="H17" s="120">
        <f>G17/G5</f>
        <v>0.35909253188796209</v>
      </c>
      <c r="I17" s="121">
        <v>22128</v>
      </c>
      <c r="J17" s="122">
        <f>I17/I5</f>
        <v>0.582162588792423</v>
      </c>
      <c r="K17" s="123">
        <v>0</v>
      </c>
      <c r="L17" s="122">
        <f>K17/K5</f>
        <v>0</v>
      </c>
      <c r="M17" s="123">
        <v>0</v>
      </c>
      <c r="N17" s="122">
        <f>M17/M5</f>
        <v>0</v>
      </c>
      <c r="O17" s="123">
        <v>0</v>
      </c>
      <c r="P17" s="122">
        <f>O17/O5</f>
        <v>0</v>
      </c>
      <c r="Q17" s="119">
        <v>0</v>
      </c>
      <c r="R17" s="122">
        <f>Q17/Q5</f>
        <v>0</v>
      </c>
      <c r="S17" s="119">
        <v>4</v>
      </c>
      <c r="T17" s="122">
        <f>S17/S5</f>
        <v>3.9362330249950798E-4</v>
      </c>
      <c r="U17" s="119">
        <v>1</v>
      </c>
      <c r="V17" s="122">
        <f>U17/U5</f>
        <v>5.3533190578158461E-4</v>
      </c>
      <c r="W17" s="119">
        <v>0</v>
      </c>
      <c r="X17" s="122">
        <f>W17/W5</f>
        <v>0</v>
      </c>
      <c r="Y17" s="119">
        <f t="shared" si="0"/>
        <v>22133</v>
      </c>
      <c r="Z17" s="122">
        <f>Y17/Y5</f>
        <v>0.22617928384565075</v>
      </c>
      <c r="AA17" s="119">
        <v>49</v>
      </c>
      <c r="AB17" s="122">
        <f>AA17/AA5</f>
        <v>5.9770675774579165E-3</v>
      </c>
      <c r="AC17" s="119">
        <f t="shared" si="1"/>
        <v>22182</v>
      </c>
      <c r="AD17" s="122">
        <f>AC17/AC5</f>
        <v>0.20915759895902086</v>
      </c>
    </row>
    <row r="18" spans="1:30" s="1" customFormat="1" ht="30" customHeight="1">
      <c r="A18" s="1">
        <v>14</v>
      </c>
      <c r="B18" s="18"/>
      <c r="C18" s="212" t="s">
        <v>36</v>
      </c>
      <c r="D18" s="213"/>
      <c r="E18" s="55" t="s">
        <v>29</v>
      </c>
      <c r="F18" s="56" t="s">
        <v>37</v>
      </c>
      <c r="G18" s="119">
        <v>0</v>
      </c>
      <c r="H18" s="120">
        <f>G18/G6</f>
        <v>0</v>
      </c>
      <c r="I18" s="121">
        <v>0</v>
      </c>
      <c r="J18" s="122">
        <f>I18/I6</f>
        <v>0</v>
      </c>
      <c r="K18" s="123">
        <v>0</v>
      </c>
      <c r="L18" s="122">
        <f>K18/K6</f>
        <v>0</v>
      </c>
      <c r="M18" s="123">
        <v>0</v>
      </c>
      <c r="N18" s="122">
        <f>M18/M6</f>
        <v>0</v>
      </c>
      <c r="O18" s="123">
        <v>1859</v>
      </c>
      <c r="P18" s="122">
        <f>O18/O6</f>
        <v>5.1768309663046505E-2</v>
      </c>
      <c r="Q18" s="119">
        <v>0</v>
      </c>
      <c r="R18" s="122">
        <f>Q18/Q6</f>
        <v>0</v>
      </c>
      <c r="S18" s="119">
        <v>761</v>
      </c>
      <c r="T18" s="122">
        <f>S18/S6</f>
        <v>4.0294397966747858E-2</v>
      </c>
      <c r="U18" s="119">
        <v>202</v>
      </c>
      <c r="V18" s="122">
        <f>U18/U6</f>
        <v>8.9499335400974739E-2</v>
      </c>
      <c r="W18" s="119">
        <v>0</v>
      </c>
      <c r="X18" s="122">
        <f>W18/W6</f>
        <v>0</v>
      </c>
      <c r="Y18" s="119">
        <f t="shared" si="0"/>
        <v>2822</v>
      </c>
      <c r="Z18" s="122">
        <f>Y18/Y6</f>
        <v>1.7126904169448322E-2</v>
      </c>
      <c r="AA18" s="119">
        <v>1887</v>
      </c>
      <c r="AB18" s="122">
        <f>AA18/AA6</f>
        <v>0.15662350597609562</v>
      </c>
      <c r="AC18" s="119">
        <f t="shared" si="1"/>
        <v>4709</v>
      </c>
      <c r="AD18" s="122">
        <f>AC18/AC6</f>
        <v>2.6631903991675056E-2</v>
      </c>
    </row>
    <row r="19" spans="1:30" s="1" customFormat="1" ht="30" customHeight="1">
      <c r="A19" s="1">
        <v>15</v>
      </c>
      <c r="B19" s="18"/>
      <c r="C19" s="214"/>
      <c r="D19" s="215"/>
      <c r="E19" s="55" t="s">
        <v>31</v>
      </c>
      <c r="F19" s="56" t="s">
        <v>38</v>
      </c>
      <c r="G19" s="119">
        <v>0</v>
      </c>
      <c r="H19" s="120">
        <f>G19/G5</f>
        <v>0</v>
      </c>
      <c r="I19" s="121">
        <v>0</v>
      </c>
      <c r="J19" s="122">
        <f>I19/I5</f>
        <v>0</v>
      </c>
      <c r="K19" s="123">
        <v>0</v>
      </c>
      <c r="L19" s="122">
        <f>K19/K5</f>
        <v>0</v>
      </c>
      <c r="M19" s="123">
        <v>0</v>
      </c>
      <c r="N19" s="122">
        <f>M19/M5</f>
        <v>0</v>
      </c>
      <c r="O19" s="123">
        <v>1162</v>
      </c>
      <c r="P19" s="122">
        <f>O19/O5</f>
        <v>6.5328610783156243E-2</v>
      </c>
      <c r="Q19" s="119">
        <v>0</v>
      </c>
      <c r="R19" s="122">
        <f>Q19/Q5</f>
        <v>0</v>
      </c>
      <c r="S19" s="119">
        <v>471</v>
      </c>
      <c r="T19" s="122">
        <f>S19/S5</f>
        <v>4.6349143869317065E-2</v>
      </c>
      <c r="U19" s="119">
        <v>163</v>
      </c>
      <c r="V19" s="122">
        <f>U19/U5</f>
        <v>8.7259100642398293E-2</v>
      </c>
      <c r="W19" s="119">
        <v>0</v>
      </c>
      <c r="X19" s="122">
        <f>W19/W5</f>
        <v>0</v>
      </c>
      <c r="Y19" s="119">
        <f t="shared" si="0"/>
        <v>1796</v>
      </c>
      <c r="Z19" s="122">
        <f>Y19/Y5</f>
        <v>1.8353499018966647E-2</v>
      </c>
      <c r="AA19" s="119">
        <v>1382</v>
      </c>
      <c r="AB19" s="122">
        <f>AA19/AA5</f>
        <v>0.16857770187850696</v>
      </c>
      <c r="AC19" s="119">
        <f t="shared" si="1"/>
        <v>3178</v>
      </c>
      <c r="AD19" s="122">
        <f>AC19/AC5</f>
        <v>2.9965866445395742E-2</v>
      </c>
    </row>
    <row r="20" spans="1:30" s="1" customFormat="1" ht="30" customHeight="1">
      <c r="A20" s="1">
        <v>16</v>
      </c>
      <c r="B20" s="18"/>
      <c r="C20" s="212" t="s">
        <v>39</v>
      </c>
      <c r="D20" s="213"/>
      <c r="E20" s="55" t="s">
        <v>29</v>
      </c>
      <c r="F20" s="56" t="s">
        <v>40</v>
      </c>
      <c r="G20" s="119">
        <v>78485</v>
      </c>
      <c r="H20" s="120">
        <f>G20/G6</f>
        <v>0.94608114949733602</v>
      </c>
      <c r="I20" s="174">
        <v>50939</v>
      </c>
      <c r="J20" s="122">
        <f>I20/I6</f>
        <v>0.98893397270379935</v>
      </c>
      <c r="K20" s="123">
        <v>11980</v>
      </c>
      <c r="L20" s="122">
        <f>K20/K6</f>
        <v>0.89623700157103314</v>
      </c>
      <c r="M20" s="123">
        <v>348</v>
      </c>
      <c r="N20" s="122">
        <f>M20/M6</f>
        <v>1</v>
      </c>
      <c r="O20" s="123">
        <v>31791</v>
      </c>
      <c r="P20" s="122">
        <f>O20/O6</f>
        <v>0.88529657477025903</v>
      </c>
      <c r="Q20" s="119">
        <v>7736</v>
      </c>
      <c r="R20" s="122">
        <f>Q20/Q6</f>
        <v>0.82534940787367972</v>
      </c>
      <c r="S20" s="119">
        <v>17575</v>
      </c>
      <c r="T20" s="122">
        <f>S20/S6</f>
        <v>0.93058350100603626</v>
      </c>
      <c r="U20" s="119">
        <v>2092</v>
      </c>
      <c r="V20" s="122">
        <f>U20/U6</f>
        <v>0.92689410722197607</v>
      </c>
      <c r="W20" s="119">
        <v>1609</v>
      </c>
      <c r="X20" s="122">
        <f>W20/W6</f>
        <v>0.96289646918013161</v>
      </c>
      <c r="Y20" s="119">
        <f t="shared" si="0"/>
        <v>151616</v>
      </c>
      <c r="Z20" s="122">
        <f>Y20/Y6</f>
        <v>0.92016750622079257</v>
      </c>
      <c r="AA20" s="119">
        <v>10487</v>
      </c>
      <c r="AB20" s="122">
        <f>AA20/AA6</f>
        <v>0.87043492695883129</v>
      </c>
      <c r="AC20" s="119">
        <f t="shared" si="1"/>
        <v>162103</v>
      </c>
      <c r="AD20" s="122">
        <f>AC20/AC6</f>
        <v>0.91677883473402033</v>
      </c>
    </row>
    <row r="21" spans="1:30" s="1" customFormat="1" ht="30" customHeight="1">
      <c r="A21" s="1">
        <v>17</v>
      </c>
      <c r="B21" s="19"/>
      <c r="C21" s="214"/>
      <c r="D21" s="215"/>
      <c r="E21" s="55" t="s">
        <v>31</v>
      </c>
      <c r="F21" s="56" t="s">
        <v>41</v>
      </c>
      <c r="G21" s="119">
        <v>58111</v>
      </c>
      <c r="H21" s="120">
        <f>G21/G5</f>
        <v>0.9430235954691506</v>
      </c>
      <c r="I21" s="121">
        <v>33115</v>
      </c>
      <c r="J21" s="122">
        <f>I21/I5</f>
        <v>0.87121810049986848</v>
      </c>
      <c r="K21" s="123">
        <v>0</v>
      </c>
      <c r="L21" s="122">
        <f>K21/K5</f>
        <v>0</v>
      </c>
      <c r="M21" s="123">
        <v>197</v>
      </c>
      <c r="N21" s="122">
        <f>M21/M5</f>
        <v>0.73234200743494426</v>
      </c>
      <c r="O21" s="123">
        <v>16319</v>
      </c>
      <c r="P21" s="122">
        <f>O21/O5</f>
        <v>0.9174678135717097</v>
      </c>
      <c r="Q21" s="119">
        <v>4598</v>
      </c>
      <c r="R21" s="122">
        <f>Q21/Q5</f>
        <v>0.91721524037502489</v>
      </c>
      <c r="S21" s="119">
        <v>10161</v>
      </c>
      <c r="T21" s="122">
        <f>S21/S5</f>
        <v>0.99990159417437507</v>
      </c>
      <c r="U21" s="119">
        <v>1656</v>
      </c>
      <c r="V21" s="122">
        <f>U21/U5</f>
        <v>0.8865096359743041</v>
      </c>
      <c r="W21" s="119">
        <v>1061</v>
      </c>
      <c r="X21" s="122">
        <f>W21/W5</f>
        <v>0.97608095676172957</v>
      </c>
      <c r="Y21" s="119">
        <f t="shared" si="0"/>
        <v>92103</v>
      </c>
      <c r="Z21" s="122">
        <f>Y21/Y5</f>
        <v>0.94120953237410077</v>
      </c>
      <c r="AA21" s="119">
        <v>6990</v>
      </c>
      <c r="AB21" s="122">
        <f>AA21/AA5</f>
        <v>0.85264698707001707</v>
      </c>
      <c r="AC21" s="119">
        <f t="shared" si="1"/>
        <v>99093</v>
      </c>
      <c r="AD21" s="122">
        <f>AC21/AC5</f>
        <v>0.93436362607728141</v>
      </c>
    </row>
    <row r="22" spans="1:30" s="1" customFormat="1" ht="30" customHeight="1">
      <c r="A22" s="1">
        <v>18</v>
      </c>
      <c r="B22" s="216" t="s">
        <v>42</v>
      </c>
      <c r="C22" s="217"/>
      <c r="D22" s="217"/>
      <c r="E22" s="217"/>
      <c r="F22" s="53" t="s">
        <v>43</v>
      </c>
      <c r="G22" s="125">
        <v>10778</v>
      </c>
      <c r="H22" s="108">
        <f>G22/G6</f>
        <v>0.12992116492683045</v>
      </c>
      <c r="I22" s="109">
        <v>10778</v>
      </c>
      <c r="J22" s="110">
        <f>I22/I6</f>
        <v>0.20924498631307151</v>
      </c>
      <c r="K22" s="126">
        <v>0</v>
      </c>
      <c r="L22" s="110">
        <f>K22/K6</f>
        <v>0</v>
      </c>
      <c r="M22" s="126">
        <v>0</v>
      </c>
      <c r="N22" s="110">
        <f>M22/M6</f>
        <v>0</v>
      </c>
      <c r="O22" s="126">
        <v>10685</v>
      </c>
      <c r="P22" s="110">
        <f>O22/O6</f>
        <v>0.29754942912837651</v>
      </c>
      <c r="Q22" s="125">
        <v>2013</v>
      </c>
      <c r="R22" s="110">
        <f>Q22/Q6</f>
        <v>0.21476581670756428</v>
      </c>
      <c r="S22" s="125">
        <v>11881</v>
      </c>
      <c r="T22" s="110">
        <f>S22/S6</f>
        <v>0.62909033146245896</v>
      </c>
      <c r="U22" s="125">
        <v>1151</v>
      </c>
      <c r="V22" s="110">
        <f>U22/U6</f>
        <v>0.5099689853788214</v>
      </c>
      <c r="W22" s="125">
        <v>0</v>
      </c>
      <c r="X22" s="110">
        <f>W22/W6</f>
        <v>0</v>
      </c>
      <c r="Y22" s="125">
        <f t="shared" si="0"/>
        <v>36508</v>
      </c>
      <c r="Z22" s="110">
        <f>Y22/Y6</f>
        <v>0.2215694604600352</v>
      </c>
      <c r="AA22" s="125">
        <v>5784</v>
      </c>
      <c r="AB22" s="110">
        <f>AA22/AA6</f>
        <v>0.48007968127490042</v>
      </c>
      <c r="AC22" s="125">
        <f t="shared" si="1"/>
        <v>42292</v>
      </c>
      <c r="AD22" s="110">
        <f>AC22/AC6</f>
        <v>0.23918379350518612</v>
      </c>
    </row>
    <row r="23" spans="1:30" s="1" customFormat="1" ht="30" customHeight="1">
      <c r="A23" s="1">
        <v>19</v>
      </c>
      <c r="B23" s="216" t="s">
        <v>44</v>
      </c>
      <c r="C23" s="217"/>
      <c r="D23" s="217"/>
      <c r="E23" s="217"/>
      <c r="F23" s="53" t="s">
        <v>45</v>
      </c>
      <c r="G23" s="125">
        <v>0</v>
      </c>
      <c r="H23" s="108">
        <f>G23/G6</f>
        <v>0</v>
      </c>
      <c r="I23" s="109">
        <v>0</v>
      </c>
      <c r="J23" s="110">
        <f>I23/I6</f>
        <v>0</v>
      </c>
      <c r="K23" s="126">
        <v>0</v>
      </c>
      <c r="L23" s="110">
        <f>K23/K6</f>
        <v>0</v>
      </c>
      <c r="M23" s="126">
        <v>0</v>
      </c>
      <c r="N23" s="110">
        <f>M23/M6</f>
        <v>0</v>
      </c>
      <c r="O23" s="126">
        <v>306</v>
      </c>
      <c r="P23" s="110">
        <f>O23/O6</f>
        <v>8.5213032581453636E-3</v>
      </c>
      <c r="Q23" s="125">
        <v>0</v>
      </c>
      <c r="R23" s="110">
        <f>Q23/Q6</f>
        <v>0</v>
      </c>
      <c r="S23" s="125">
        <v>1265</v>
      </c>
      <c r="T23" s="110">
        <f>S23/S6</f>
        <v>6.6980832362596637E-2</v>
      </c>
      <c r="U23" s="125">
        <v>296</v>
      </c>
      <c r="V23" s="110">
        <f>U23/U6</f>
        <v>0.13114754098360656</v>
      </c>
      <c r="W23" s="125">
        <v>0</v>
      </c>
      <c r="X23" s="110">
        <f>W23/W6</f>
        <v>0</v>
      </c>
      <c r="Y23" s="125">
        <f t="shared" si="0"/>
        <v>1867</v>
      </c>
      <c r="Z23" s="110">
        <f>Y23/Y6</f>
        <v>1.133094616738484E-2</v>
      </c>
      <c r="AA23" s="125">
        <v>1976</v>
      </c>
      <c r="AB23" s="110">
        <f>AA23/AA6</f>
        <v>0.16401062416998671</v>
      </c>
      <c r="AC23" s="125">
        <f t="shared" si="1"/>
        <v>3843</v>
      </c>
      <c r="AD23" s="110">
        <f>AC23/AC6</f>
        <v>2.1734212580167177E-2</v>
      </c>
    </row>
    <row r="24" spans="1:30" s="1" customFormat="1" ht="30" customHeight="1">
      <c r="A24" s="1">
        <v>20</v>
      </c>
      <c r="B24" s="216" t="s">
        <v>46</v>
      </c>
      <c r="C24" s="217"/>
      <c r="D24" s="217"/>
      <c r="E24" s="217"/>
      <c r="F24" s="53" t="s">
        <v>47</v>
      </c>
      <c r="G24" s="125">
        <v>0</v>
      </c>
      <c r="H24" s="108">
        <f>G24/G6</f>
        <v>0</v>
      </c>
      <c r="I24" s="109">
        <v>0</v>
      </c>
      <c r="J24" s="110">
        <f>I24/I6</f>
        <v>0</v>
      </c>
      <c r="K24" s="126">
        <v>0</v>
      </c>
      <c r="L24" s="110">
        <f>K24/K6</f>
        <v>0</v>
      </c>
      <c r="M24" s="126">
        <v>0</v>
      </c>
      <c r="N24" s="110">
        <f>M24/M6</f>
        <v>0</v>
      </c>
      <c r="O24" s="126">
        <v>559</v>
      </c>
      <c r="P24" s="110">
        <f>O24/O6</f>
        <v>1.5566694514062935E-2</v>
      </c>
      <c r="Q24" s="125">
        <v>213</v>
      </c>
      <c r="R24" s="110">
        <f>Q24/Q6</f>
        <v>2.2724847967566415E-2</v>
      </c>
      <c r="S24" s="125">
        <v>934</v>
      </c>
      <c r="T24" s="110">
        <f>S24/S6</f>
        <v>4.9454622471672136E-2</v>
      </c>
      <c r="U24" s="125">
        <v>153</v>
      </c>
      <c r="V24" s="110">
        <f>U24/U6</f>
        <v>6.778910057598582E-2</v>
      </c>
      <c r="W24" s="125">
        <v>0</v>
      </c>
      <c r="X24" s="110">
        <f>W24/W6</f>
        <v>0</v>
      </c>
      <c r="Y24" s="125">
        <f t="shared" si="0"/>
        <v>1859</v>
      </c>
      <c r="Z24" s="110">
        <f>Y24/Y6</f>
        <v>1.1282393639618863E-2</v>
      </c>
      <c r="AA24" s="125">
        <v>964</v>
      </c>
      <c r="AB24" s="110">
        <f>AA24/AA6</f>
        <v>8.0013280212483398E-2</v>
      </c>
      <c r="AC24" s="125">
        <f t="shared" si="1"/>
        <v>2823</v>
      </c>
      <c r="AD24" s="110">
        <f>AC24/AC6</f>
        <v>1.5965569116266443E-2</v>
      </c>
    </row>
    <row r="25" spans="1:30" s="1" customFormat="1" ht="30" customHeight="1">
      <c r="A25" s="1">
        <v>21</v>
      </c>
      <c r="B25" s="216" t="s">
        <v>48</v>
      </c>
      <c r="C25" s="217"/>
      <c r="D25" s="217"/>
      <c r="E25" s="217"/>
      <c r="F25" s="53" t="s">
        <v>49</v>
      </c>
      <c r="G25" s="125">
        <v>37123</v>
      </c>
      <c r="H25" s="108">
        <f>G25/G6</f>
        <v>0.44749150172376384</v>
      </c>
      <c r="I25" s="109">
        <v>37123</v>
      </c>
      <c r="J25" s="110">
        <f>I25/I6</f>
        <v>0.7207090023102759</v>
      </c>
      <c r="K25" s="126">
        <v>0</v>
      </c>
      <c r="L25" s="110">
        <f>K25/K6</f>
        <v>0</v>
      </c>
      <c r="M25" s="126">
        <v>0</v>
      </c>
      <c r="N25" s="110">
        <f>M25/M6</f>
        <v>0</v>
      </c>
      <c r="O25" s="126">
        <v>4155</v>
      </c>
      <c r="P25" s="110">
        <f>O25/O6</f>
        <v>0.11570593149540517</v>
      </c>
      <c r="Q25" s="125">
        <v>687</v>
      </c>
      <c r="R25" s="110">
        <f>Q25/Q6</f>
        <v>7.3295636402432515E-2</v>
      </c>
      <c r="S25" s="125">
        <v>4755</v>
      </c>
      <c r="T25" s="110">
        <f>S25/S6</f>
        <v>0.25177380069893041</v>
      </c>
      <c r="U25" s="125">
        <v>163</v>
      </c>
      <c r="V25" s="110">
        <f>U25/U6</f>
        <v>7.2219760744350908E-2</v>
      </c>
      <c r="W25" s="125">
        <v>0</v>
      </c>
      <c r="X25" s="110">
        <f>W25/W6</f>
        <v>0</v>
      </c>
      <c r="Y25" s="125">
        <f t="shared" si="0"/>
        <v>46883</v>
      </c>
      <c r="Z25" s="110">
        <f>Y25/Y6</f>
        <v>0.28453601990653637</v>
      </c>
      <c r="AA25" s="125">
        <v>1063</v>
      </c>
      <c r="AB25" s="110">
        <f>AA25/AA6</f>
        <v>8.823041168658699E-2</v>
      </c>
      <c r="AC25" s="125">
        <f t="shared" si="1"/>
        <v>47946</v>
      </c>
      <c r="AD25" s="110">
        <f>AC25/AC6</f>
        <v>0.271160176000181</v>
      </c>
    </row>
    <row r="26" spans="1:30" s="1" customFormat="1" ht="30" customHeight="1">
      <c r="A26" s="1">
        <v>22</v>
      </c>
      <c r="B26" s="216" t="s">
        <v>50</v>
      </c>
      <c r="C26" s="217"/>
      <c r="D26" s="217"/>
      <c r="E26" s="217"/>
      <c r="F26" s="53" t="s">
        <v>51</v>
      </c>
      <c r="G26" s="125">
        <v>9</v>
      </c>
      <c r="H26" s="108">
        <f>G26/G4</f>
        <v>0.9</v>
      </c>
      <c r="I26" s="109">
        <v>5</v>
      </c>
      <c r="J26" s="110">
        <f>I26/I4</f>
        <v>1</v>
      </c>
      <c r="K26" s="126">
        <v>3</v>
      </c>
      <c r="L26" s="110">
        <f>K26/K4</f>
        <v>0.375</v>
      </c>
      <c r="M26" s="126">
        <v>5</v>
      </c>
      <c r="N26" s="110">
        <f>M26/M4</f>
        <v>1</v>
      </c>
      <c r="O26" s="126">
        <v>64</v>
      </c>
      <c r="P26" s="110">
        <f>O26/O4</f>
        <v>0.98461538461538467</v>
      </c>
      <c r="Q26" s="125">
        <v>38</v>
      </c>
      <c r="R26" s="110">
        <f>Q26/Q4</f>
        <v>1</v>
      </c>
      <c r="S26" s="125">
        <v>246</v>
      </c>
      <c r="T26" s="110">
        <f>S26/S4</f>
        <v>0.96470588235294119</v>
      </c>
      <c r="U26" s="125">
        <v>137</v>
      </c>
      <c r="V26" s="110">
        <f>U26/U4</f>
        <v>0.94482758620689655</v>
      </c>
      <c r="W26" s="125">
        <v>13</v>
      </c>
      <c r="X26" s="110">
        <f>W26/W4</f>
        <v>1</v>
      </c>
      <c r="Y26" s="125">
        <f t="shared" si="0"/>
        <v>515</v>
      </c>
      <c r="Z26" s="110">
        <f>Y26/Y4</f>
        <v>0.95547309833024119</v>
      </c>
      <c r="AA26" s="125">
        <v>735</v>
      </c>
      <c r="AB26" s="110">
        <f>AA26/AA4</f>
        <v>0.99593495934959353</v>
      </c>
      <c r="AC26" s="125">
        <f t="shared" si="1"/>
        <v>1250</v>
      </c>
      <c r="AD26" s="110">
        <f>AC26/AC4</f>
        <v>0.97885669537979636</v>
      </c>
    </row>
    <row r="27" spans="1:30" s="1" customFormat="1" ht="30" customHeight="1">
      <c r="A27" s="1">
        <v>23</v>
      </c>
      <c r="B27" s="216" t="s">
        <v>52</v>
      </c>
      <c r="C27" s="217"/>
      <c r="D27" s="217"/>
      <c r="E27" s="217"/>
      <c r="F27" s="57" t="s">
        <v>53</v>
      </c>
      <c r="G27" s="127">
        <v>2</v>
      </c>
      <c r="H27" s="132">
        <f>G27/G4</f>
        <v>0.2</v>
      </c>
      <c r="I27" s="114">
        <v>2</v>
      </c>
      <c r="J27" s="118">
        <f>I27/I4</f>
        <v>0.4</v>
      </c>
      <c r="K27" s="128">
        <v>3</v>
      </c>
      <c r="L27" s="118">
        <f>K27/K4</f>
        <v>0.375</v>
      </c>
      <c r="M27" s="128">
        <v>0</v>
      </c>
      <c r="N27" s="118">
        <f>M27/M4</f>
        <v>0</v>
      </c>
      <c r="O27" s="128">
        <v>13</v>
      </c>
      <c r="P27" s="118">
        <f>O27/O4</f>
        <v>0.2</v>
      </c>
      <c r="Q27" s="127">
        <v>5</v>
      </c>
      <c r="R27" s="118">
        <f>Q27/Q4</f>
        <v>0.13157894736842105</v>
      </c>
      <c r="S27" s="127">
        <v>41</v>
      </c>
      <c r="T27" s="118">
        <f>S27/S4</f>
        <v>0.16078431372549021</v>
      </c>
      <c r="U27" s="127">
        <v>12</v>
      </c>
      <c r="V27" s="118">
        <f>U27/U4</f>
        <v>8.2758620689655171E-2</v>
      </c>
      <c r="W27" s="127">
        <v>0</v>
      </c>
      <c r="X27" s="118">
        <f>W27/W4</f>
        <v>0</v>
      </c>
      <c r="Y27" s="127">
        <f t="shared" si="0"/>
        <v>76</v>
      </c>
      <c r="Z27" s="118">
        <f>Y27/Y4</f>
        <v>0.14100185528756956</v>
      </c>
      <c r="AA27" s="127">
        <v>1</v>
      </c>
      <c r="AB27" s="118">
        <f>AA27/AA4</f>
        <v>1.3550135501355014E-3</v>
      </c>
      <c r="AC27" s="127">
        <f t="shared" si="1"/>
        <v>77</v>
      </c>
      <c r="AD27" s="118">
        <f>AC27/AC4</f>
        <v>6.0297572435395456E-2</v>
      </c>
    </row>
    <row r="28" spans="1:30" s="1" customFormat="1" ht="30" customHeight="1">
      <c r="A28" s="1">
        <v>24</v>
      </c>
      <c r="B28" s="218" t="s">
        <v>54</v>
      </c>
      <c r="C28" s="219"/>
      <c r="D28" s="219"/>
      <c r="E28" s="219"/>
      <c r="F28" s="193" t="s">
        <v>55</v>
      </c>
      <c r="G28" s="126">
        <v>2</v>
      </c>
      <c r="H28" s="194">
        <f>G28/G4</f>
        <v>0.2</v>
      </c>
      <c r="I28" s="175">
        <v>2</v>
      </c>
      <c r="J28" s="131">
        <f>I28/I4</f>
        <v>0.4</v>
      </c>
      <c r="K28" s="126">
        <v>0</v>
      </c>
      <c r="L28" s="131">
        <f>K28/K4</f>
        <v>0</v>
      </c>
      <c r="M28" s="126">
        <v>0</v>
      </c>
      <c r="N28" s="131">
        <f>M28/M4</f>
        <v>0</v>
      </c>
      <c r="O28" s="126">
        <v>7</v>
      </c>
      <c r="P28" s="131">
        <f>O28/O4</f>
        <v>0.1076923076923077</v>
      </c>
      <c r="Q28" s="129">
        <v>0</v>
      </c>
      <c r="R28" s="131">
        <f>Q28/Q4</f>
        <v>0</v>
      </c>
      <c r="S28" s="129">
        <v>4</v>
      </c>
      <c r="T28" s="131">
        <f>S28/S4</f>
        <v>1.5686274509803921E-2</v>
      </c>
      <c r="U28" s="129">
        <v>1</v>
      </c>
      <c r="V28" s="131">
        <f>U28/U4</f>
        <v>6.8965517241379309E-3</v>
      </c>
      <c r="W28" s="129">
        <v>0</v>
      </c>
      <c r="X28" s="131">
        <f>W28/W4</f>
        <v>0</v>
      </c>
      <c r="Y28" s="129">
        <f t="shared" si="0"/>
        <v>14</v>
      </c>
      <c r="Z28" s="131">
        <f>Y28/Y4</f>
        <v>2.5974025974025976E-2</v>
      </c>
      <c r="AA28" s="129">
        <v>0</v>
      </c>
      <c r="AB28" s="131">
        <f>AA28/AA4</f>
        <v>0</v>
      </c>
      <c r="AC28" s="129">
        <f t="shared" si="1"/>
        <v>14</v>
      </c>
      <c r="AD28" s="131">
        <f>AC28/AC4</f>
        <v>1.0963194988253719E-2</v>
      </c>
    </row>
    <row r="29" spans="1:30" s="1" customFormat="1" ht="30" customHeight="1">
      <c r="A29" s="1">
        <v>25</v>
      </c>
      <c r="B29" s="220" t="s">
        <v>56</v>
      </c>
      <c r="C29" s="221"/>
      <c r="D29" s="221"/>
      <c r="E29" s="221"/>
      <c r="F29" s="195" t="s">
        <v>57</v>
      </c>
      <c r="G29" s="128">
        <v>7</v>
      </c>
      <c r="H29" s="196">
        <f>G29/G4</f>
        <v>0.7</v>
      </c>
      <c r="I29" s="197">
        <v>5</v>
      </c>
      <c r="J29" s="118">
        <f>I29/I4</f>
        <v>1</v>
      </c>
      <c r="K29" s="128">
        <v>2</v>
      </c>
      <c r="L29" s="118">
        <f>K29/K4</f>
        <v>0.25</v>
      </c>
      <c r="M29" s="128">
        <v>0</v>
      </c>
      <c r="N29" s="118">
        <f>M29/M4</f>
        <v>0</v>
      </c>
      <c r="O29" s="128">
        <v>39</v>
      </c>
      <c r="P29" s="118">
        <f>O29/O4</f>
        <v>0.6</v>
      </c>
      <c r="Q29" s="127">
        <v>7</v>
      </c>
      <c r="R29" s="118">
        <f>Q29/Q4</f>
        <v>0.18421052631578946</v>
      </c>
      <c r="S29" s="127">
        <v>32</v>
      </c>
      <c r="T29" s="118">
        <f>S29/S4</f>
        <v>0.12549019607843137</v>
      </c>
      <c r="U29" s="127">
        <v>1</v>
      </c>
      <c r="V29" s="118">
        <f>U29/U4</f>
        <v>6.8965517241379309E-3</v>
      </c>
      <c r="W29" s="127">
        <v>13</v>
      </c>
      <c r="X29" s="118">
        <f>W29/W4</f>
        <v>1</v>
      </c>
      <c r="Y29" s="127">
        <f t="shared" si="0"/>
        <v>101</v>
      </c>
      <c r="Z29" s="118">
        <f>Y29/Y4</f>
        <v>0.18738404452690166</v>
      </c>
      <c r="AA29" s="127">
        <v>16</v>
      </c>
      <c r="AB29" s="118">
        <f>AA29/AA4</f>
        <v>2.1680216802168022E-2</v>
      </c>
      <c r="AC29" s="127">
        <f t="shared" si="1"/>
        <v>117</v>
      </c>
      <c r="AD29" s="118">
        <f>AC29/AC4</f>
        <v>9.1620986687548936E-2</v>
      </c>
    </row>
    <row r="30" spans="1:30" s="1" customFormat="1" ht="30" customHeight="1">
      <c r="A30" s="1">
        <v>26</v>
      </c>
      <c r="B30" s="178"/>
      <c r="C30" s="228" t="s">
        <v>58</v>
      </c>
      <c r="D30" s="219"/>
      <c r="E30" s="219"/>
      <c r="F30" s="195"/>
      <c r="G30" s="128"/>
      <c r="H30" s="196"/>
      <c r="I30" s="197"/>
      <c r="J30" s="118"/>
      <c r="K30" s="128"/>
      <c r="L30" s="118"/>
      <c r="M30" s="128"/>
      <c r="N30" s="118"/>
      <c r="O30" s="128"/>
      <c r="P30" s="118"/>
      <c r="Q30" s="127"/>
      <c r="R30" s="118"/>
      <c r="S30" s="127"/>
      <c r="T30" s="118"/>
      <c r="U30" s="127"/>
      <c r="V30" s="118"/>
      <c r="W30" s="127"/>
      <c r="X30" s="118"/>
      <c r="Y30" s="127"/>
      <c r="Z30" s="118"/>
      <c r="AA30" s="127"/>
      <c r="AB30" s="118"/>
      <c r="AC30" s="127"/>
      <c r="AD30" s="118"/>
    </row>
    <row r="31" spans="1:30" s="1" customFormat="1" ht="30" customHeight="1">
      <c r="A31" s="1">
        <v>27</v>
      </c>
      <c r="B31" s="181"/>
      <c r="C31" s="198"/>
      <c r="D31" s="223" t="s">
        <v>59</v>
      </c>
      <c r="E31" s="224"/>
      <c r="F31" s="195" t="s">
        <v>60</v>
      </c>
      <c r="G31" s="128">
        <v>5</v>
      </c>
      <c r="H31" s="196">
        <f>G31/G29</f>
        <v>0.7142857142857143</v>
      </c>
      <c r="I31" s="197">
        <v>5</v>
      </c>
      <c r="J31" s="132">
        <f>I31/I29</f>
        <v>1</v>
      </c>
      <c r="K31" s="128">
        <v>1</v>
      </c>
      <c r="L31" s="132">
        <f>K31/K29</f>
        <v>0.5</v>
      </c>
      <c r="M31" s="128">
        <v>0</v>
      </c>
      <c r="N31" s="132" t="str">
        <f>IF(M$29=0,"－",M31/M$29)</f>
        <v>－</v>
      </c>
      <c r="O31" s="128">
        <v>38</v>
      </c>
      <c r="P31" s="132">
        <f>IF(O$29=0,"－",O31/O$29)</f>
        <v>0.97435897435897434</v>
      </c>
      <c r="Q31" s="127">
        <v>7</v>
      </c>
      <c r="R31" s="132">
        <f>IF(Q$29=0,"－",Q31/Q$29)</f>
        <v>1</v>
      </c>
      <c r="S31" s="127">
        <v>20</v>
      </c>
      <c r="T31" s="132">
        <f>IF(S$29=0,"－",S31/S$29)</f>
        <v>0.625</v>
      </c>
      <c r="U31" s="127">
        <v>0</v>
      </c>
      <c r="V31" s="132">
        <f>IF(U$29=0,"－",U31/U$29)</f>
        <v>0</v>
      </c>
      <c r="W31" s="127">
        <v>13</v>
      </c>
      <c r="X31" s="132">
        <f>IF(W$29=0,"－",W31/W$29)</f>
        <v>1</v>
      </c>
      <c r="Y31" s="129">
        <f t="shared" si="0"/>
        <v>84</v>
      </c>
      <c r="Z31" s="132">
        <f>IF(Y$29=0,"－",Y31/Y$29)</f>
        <v>0.83168316831683164</v>
      </c>
      <c r="AA31" s="127">
        <v>13</v>
      </c>
      <c r="AB31" s="132">
        <f>IF(AA$29=0,"－",AA31/AA$29)</f>
        <v>0.8125</v>
      </c>
      <c r="AC31" s="129">
        <f t="shared" si="1"/>
        <v>97</v>
      </c>
      <c r="AD31" s="110">
        <f>IF(AC$29=0,"－",AC31/AC$29)</f>
        <v>0.82905982905982911</v>
      </c>
    </row>
    <row r="32" spans="1:30" s="1" customFormat="1" ht="30" customHeight="1">
      <c r="A32" s="1">
        <v>28</v>
      </c>
      <c r="B32" s="181"/>
      <c r="C32" s="198"/>
      <c r="D32" s="223" t="s">
        <v>61</v>
      </c>
      <c r="E32" s="224"/>
      <c r="F32" s="195" t="s">
        <v>62</v>
      </c>
      <c r="G32" s="128">
        <v>5</v>
      </c>
      <c r="H32" s="196">
        <f>G32/G29</f>
        <v>0.7142857142857143</v>
      </c>
      <c r="I32" s="197">
        <v>3</v>
      </c>
      <c r="J32" s="132">
        <f>I32/I29</f>
        <v>0.6</v>
      </c>
      <c r="K32" s="128">
        <v>1</v>
      </c>
      <c r="L32" s="132">
        <f>K32/K29</f>
        <v>0.5</v>
      </c>
      <c r="M32" s="128">
        <v>0</v>
      </c>
      <c r="N32" s="132" t="str">
        <f>IF(M$29=0,"－",M32/M$29)</f>
        <v>－</v>
      </c>
      <c r="O32" s="128">
        <v>4</v>
      </c>
      <c r="P32" s="132">
        <f>IF(O$29=0,"－",O32/O$29)</f>
        <v>0.10256410256410256</v>
      </c>
      <c r="Q32" s="127">
        <v>1</v>
      </c>
      <c r="R32" s="132">
        <f>IF(Q$29=0,"－",Q32/Q$29)</f>
        <v>0.14285714285714285</v>
      </c>
      <c r="S32" s="127">
        <v>18</v>
      </c>
      <c r="T32" s="132">
        <f>IF(S$29=0,"－",S32/S$29)</f>
        <v>0.5625</v>
      </c>
      <c r="U32" s="127">
        <v>1</v>
      </c>
      <c r="V32" s="132">
        <f>IF(U$29=0,"－",U32/U$29)</f>
        <v>1</v>
      </c>
      <c r="W32" s="127">
        <v>2</v>
      </c>
      <c r="X32" s="132">
        <f>IF(W$29=0,"－",W32/W$29)</f>
        <v>0.15384615384615385</v>
      </c>
      <c r="Y32" s="129">
        <f t="shared" si="0"/>
        <v>32</v>
      </c>
      <c r="Z32" s="132">
        <f>IF(Y$29=0,"－",Y32/Y$29)</f>
        <v>0.31683168316831684</v>
      </c>
      <c r="AA32" s="127">
        <v>2</v>
      </c>
      <c r="AB32" s="132">
        <f>IF(AA$29=0,"－",AA32/AA$29)</f>
        <v>0.125</v>
      </c>
      <c r="AC32" s="129">
        <f t="shared" si="1"/>
        <v>34</v>
      </c>
      <c r="AD32" s="110">
        <f>IF(AC$29=0,"－",AC32/AC$29)</f>
        <v>0.29059829059829062</v>
      </c>
    </row>
    <row r="33" spans="1:30" s="1" customFormat="1" ht="30" customHeight="1">
      <c r="A33" s="1">
        <v>29</v>
      </c>
      <c r="B33" s="181"/>
      <c r="C33" s="199"/>
      <c r="D33" s="223" t="s">
        <v>63</v>
      </c>
      <c r="E33" s="224"/>
      <c r="F33" s="195" t="s">
        <v>64</v>
      </c>
      <c r="G33" s="128">
        <v>0</v>
      </c>
      <c r="H33" s="196">
        <f>G33/G29</f>
        <v>0</v>
      </c>
      <c r="I33" s="197">
        <v>0</v>
      </c>
      <c r="J33" s="132">
        <f>I33/I29</f>
        <v>0</v>
      </c>
      <c r="K33" s="128">
        <v>0</v>
      </c>
      <c r="L33" s="132">
        <f>K33/K29</f>
        <v>0</v>
      </c>
      <c r="M33" s="128">
        <v>0</v>
      </c>
      <c r="N33" s="132" t="str">
        <f>IF(M$31=0,"－",M33/M$31)</f>
        <v>－</v>
      </c>
      <c r="O33" s="128">
        <v>1</v>
      </c>
      <c r="P33" s="132">
        <f>IF(O$29=0,"－",O33/O$29)</f>
        <v>2.564102564102564E-2</v>
      </c>
      <c r="Q33" s="127">
        <v>0</v>
      </c>
      <c r="R33" s="132">
        <f>IF(Q$29=0,"－",Q33/Q$29)</f>
        <v>0</v>
      </c>
      <c r="S33" s="127">
        <v>2</v>
      </c>
      <c r="T33" s="132">
        <f>IF(S$29=0,"－",S33/S$29)</f>
        <v>6.25E-2</v>
      </c>
      <c r="U33" s="127">
        <v>0</v>
      </c>
      <c r="V33" s="132">
        <f>IF(U$29=0,"－",U33/U$29)</f>
        <v>0</v>
      </c>
      <c r="W33" s="127">
        <v>1</v>
      </c>
      <c r="X33" s="132">
        <f>IF(W$29=0,"－",W33/W$29)</f>
        <v>7.6923076923076927E-2</v>
      </c>
      <c r="Y33" s="129">
        <f t="shared" si="0"/>
        <v>4</v>
      </c>
      <c r="Z33" s="132">
        <f>IF(Y$29=0,"－",Y33/Y$29)</f>
        <v>3.9603960396039604E-2</v>
      </c>
      <c r="AA33" s="127">
        <v>1</v>
      </c>
      <c r="AB33" s="132">
        <f>IF(AA$29=0,"－",AA33/AA$29)</f>
        <v>6.25E-2</v>
      </c>
      <c r="AC33" s="129">
        <f t="shared" si="1"/>
        <v>5</v>
      </c>
      <c r="AD33" s="110">
        <f>IF(AC$29=0,"－",AC33/AC$29)</f>
        <v>4.2735042735042736E-2</v>
      </c>
    </row>
    <row r="34" spans="1:30" s="1" customFormat="1" ht="30" customHeight="1">
      <c r="A34" s="1">
        <v>30</v>
      </c>
      <c r="B34" s="181"/>
      <c r="C34" s="225" t="s">
        <v>65</v>
      </c>
      <c r="D34" s="226"/>
      <c r="E34" s="224"/>
      <c r="F34" s="195" t="s">
        <v>66</v>
      </c>
      <c r="G34" s="128">
        <v>5</v>
      </c>
      <c r="H34" s="196">
        <f>IF(G$31=0,"－",G34/G$31)</f>
        <v>1</v>
      </c>
      <c r="I34" s="197">
        <v>5</v>
      </c>
      <c r="J34" s="132">
        <f>IF(I$31=0,"－",I34/I$31)</f>
        <v>1</v>
      </c>
      <c r="K34" s="128">
        <v>0</v>
      </c>
      <c r="L34" s="132">
        <f>IF(K$31=0,"－",K34/K$31)</f>
        <v>0</v>
      </c>
      <c r="M34" s="128">
        <v>0</v>
      </c>
      <c r="N34" s="132" t="str">
        <f>IF(M$31=0,"－",M34/M$31)</f>
        <v>－</v>
      </c>
      <c r="O34" s="128">
        <v>34</v>
      </c>
      <c r="P34" s="132">
        <f>IF(O$31=0,"－",O34/O$31)</f>
        <v>0.89473684210526316</v>
      </c>
      <c r="Q34" s="127">
        <v>4</v>
      </c>
      <c r="R34" s="132">
        <f>IF(Q$31=0,"－",Q34/Q$31)</f>
        <v>0.5714285714285714</v>
      </c>
      <c r="S34" s="127">
        <v>9</v>
      </c>
      <c r="T34" s="132">
        <f>IF(S$31=0,"－",S34/S$31)</f>
        <v>0.45</v>
      </c>
      <c r="U34" s="127">
        <v>0</v>
      </c>
      <c r="V34" s="132" t="str">
        <f>IF(U$31=0,"－",U34/U$31)</f>
        <v>－</v>
      </c>
      <c r="W34" s="127">
        <v>13</v>
      </c>
      <c r="X34" s="132">
        <f>IF(W$31=0,"－",W34/W$31)</f>
        <v>1</v>
      </c>
      <c r="Y34" s="129">
        <f t="shared" si="0"/>
        <v>65</v>
      </c>
      <c r="Z34" s="132">
        <f>IF(Y$31=0,"－",Y34/Y$31)</f>
        <v>0.77380952380952384</v>
      </c>
      <c r="AA34" s="127">
        <v>13</v>
      </c>
      <c r="AB34" s="132">
        <f>IF(AA$31=0,"－",AA34/AA$31)</f>
        <v>1</v>
      </c>
      <c r="AC34" s="129">
        <f t="shared" si="1"/>
        <v>78</v>
      </c>
      <c r="AD34" s="115">
        <f>IF(AC$31=0,"－",AC34/AC$31)</f>
        <v>0.80412371134020622</v>
      </c>
    </row>
    <row r="35" spans="1:30" s="1" customFormat="1" ht="30" customHeight="1">
      <c r="A35" s="1">
        <v>31</v>
      </c>
      <c r="B35" s="181"/>
      <c r="C35" s="222" t="s">
        <v>67</v>
      </c>
      <c r="D35" s="219"/>
      <c r="E35" s="219"/>
      <c r="F35" s="193" t="s">
        <v>68</v>
      </c>
      <c r="G35" s="126">
        <v>5</v>
      </c>
      <c r="H35" s="196">
        <f>IF(G$31=0,"－",G35/G$31)</f>
        <v>1</v>
      </c>
      <c r="I35" s="175">
        <v>5</v>
      </c>
      <c r="J35" s="132">
        <f>IF(I$31=0,"－",I35/I$31)</f>
        <v>1</v>
      </c>
      <c r="K35" s="126">
        <v>1</v>
      </c>
      <c r="L35" s="132">
        <f>IF(K$31=0,"－",K35/K$31)</f>
        <v>1</v>
      </c>
      <c r="M35" s="126">
        <v>0</v>
      </c>
      <c r="N35" s="132" t="str">
        <f>IF(M$31=0,"－",M35/M$31)</f>
        <v>－</v>
      </c>
      <c r="O35" s="126">
        <v>34</v>
      </c>
      <c r="P35" s="132">
        <f>IF(O$31=0,"－",O35/O$31)</f>
        <v>0.89473684210526316</v>
      </c>
      <c r="Q35" s="129">
        <v>4</v>
      </c>
      <c r="R35" s="132">
        <f>IF(Q$31=0,"－",Q35/Q$31)</f>
        <v>0.5714285714285714</v>
      </c>
      <c r="S35" s="129">
        <v>7</v>
      </c>
      <c r="T35" s="132">
        <f>IF(S$31=0,"－",S35/S$31)</f>
        <v>0.35</v>
      </c>
      <c r="U35" s="129">
        <v>0</v>
      </c>
      <c r="V35" s="132" t="str">
        <f>IF(U$31=0,"－",U35/U$31)</f>
        <v>－</v>
      </c>
      <c r="W35" s="129">
        <v>13</v>
      </c>
      <c r="X35" s="132">
        <f>IF(W$31=0,"－",W35/W$31)</f>
        <v>1</v>
      </c>
      <c r="Y35" s="129">
        <f>SUM(G35,K35,M35,O35,Q35,S35,U35,W35)</f>
        <v>64</v>
      </c>
      <c r="Z35" s="132">
        <f>IF(Y$31=0,"－",Y35/Y$31)</f>
        <v>0.76190476190476186</v>
      </c>
      <c r="AA35" s="129">
        <v>13</v>
      </c>
      <c r="AB35" s="132">
        <f>IF(AA$31=0,"－",AA35/AA$31)</f>
        <v>1</v>
      </c>
      <c r="AC35" s="129">
        <f t="shared" si="1"/>
        <v>77</v>
      </c>
      <c r="AD35" s="115">
        <f>IF(AC$31=0,"－",AC35/AC$31)</f>
        <v>0.79381443298969068</v>
      </c>
    </row>
    <row r="36" spans="1:30" s="1" customFormat="1" ht="30" customHeight="1">
      <c r="A36" s="1">
        <v>32</v>
      </c>
      <c r="B36" s="220" t="s">
        <v>69</v>
      </c>
      <c r="C36" s="221"/>
      <c r="D36" s="221"/>
      <c r="E36" s="221"/>
      <c r="F36" s="195" t="s">
        <v>70</v>
      </c>
      <c r="G36" s="128">
        <v>6</v>
      </c>
      <c r="H36" s="196">
        <f>G36/G4</f>
        <v>0.6</v>
      </c>
      <c r="I36" s="197">
        <v>5</v>
      </c>
      <c r="J36" s="118">
        <f>I36/I4</f>
        <v>1</v>
      </c>
      <c r="K36" s="128">
        <v>1</v>
      </c>
      <c r="L36" s="118">
        <f>K36/K4</f>
        <v>0.125</v>
      </c>
      <c r="M36" s="128">
        <v>0</v>
      </c>
      <c r="N36" s="118">
        <f>M36/M4</f>
        <v>0</v>
      </c>
      <c r="O36" s="128">
        <v>32</v>
      </c>
      <c r="P36" s="118">
        <f>O36/O4</f>
        <v>0.49230769230769234</v>
      </c>
      <c r="Q36" s="127">
        <v>7</v>
      </c>
      <c r="R36" s="118">
        <f>Q36/Q4</f>
        <v>0.18421052631578946</v>
      </c>
      <c r="S36" s="127">
        <v>20</v>
      </c>
      <c r="T36" s="118">
        <f>S36/S4</f>
        <v>7.8431372549019607E-2</v>
      </c>
      <c r="U36" s="127">
        <v>0</v>
      </c>
      <c r="V36" s="118">
        <f>U36/U4</f>
        <v>0</v>
      </c>
      <c r="W36" s="127">
        <v>13</v>
      </c>
      <c r="X36" s="118">
        <f>W36/W4</f>
        <v>1</v>
      </c>
      <c r="Y36" s="127">
        <f t="shared" si="0"/>
        <v>79</v>
      </c>
      <c r="Z36" s="118">
        <f>Y36/Y4</f>
        <v>0.14656771799628943</v>
      </c>
      <c r="AA36" s="127">
        <v>14</v>
      </c>
      <c r="AB36" s="118">
        <f>AA36/AA4</f>
        <v>1.8970189701897018E-2</v>
      </c>
      <c r="AC36" s="127">
        <f t="shared" si="1"/>
        <v>93</v>
      </c>
      <c r="AD36" s="131">
        <f>AC36/AC4</f>
        <v>7.2826938136256847E-2</v>
      </c>
    </row>
    <row r="37" spans="1:30" s="1" customFormat="1" ht="30" customHeight="1">
      <c r="A37" s="1">
        <v>33</v>
      </c>
      <c r="B37" s="178"/>
      <c r="C37" s="222" t="s">
        <v>71</v>
      </c>
      <c r="D37" s="219"/>
      <c r="E37" s="219"/>
      <c r="F37" s="195" t="s">
        <v>72</v>
      </c>
      <c r="G37" s="128">
        <v>6</v>
      </c>
      <c r="H37" s="196">
        <f>IF(G36=0,"－",G37/G36)</f>
        <v>1</v>
      </c>
      <c r="I37" s="197">
        <v>5</v>
      </c>
      <c r="J37" s="118">
        <f>IF(I36=0,"－",I37/I36)</f>
        <v>1</v>
      </c>
      <c r="K37" s="128">
        <v>0</v>
      </c>
      <c r="L37" s="118">
        <f>IF(K36=0,"－",K37/K36)</f>
        <v>0</v>
      </c>
      <c r="M37" s="128">
        <v>0</v>
      </c>
      <c r="N37" s="118" t="str">
        <f>IF(M36=0,"－",M37/M36)</f>
        <v>－</v>
      </c>
      <c r="O37" s="128">
        <v>28</v>
      </c>
      <c r="P37" s="118">
        <f>IF(O36=0,"－",O37/O36)</f>
        <v>0.875</v>
      </c>
      <c r="Q37" s="127">
        <v>6</v>
      </c>
      <c r="R37" s="118">
        <f>IF(Q36=0,"－",Q37/Q36)</f>
        <v>0.8571428571428571</v>
      </c>
      <c r="S37" s="127">
        <v>9</v>
      </c>
      <c r="T37" s="118">
        <f>IF(S36=0,"－",S37/S36)</f>
        <v>0.45</v>
      </c>
      <c r="U37" s="127">
        <v>0</v>
      </c>
      <c r="V37" s="118" t="str">
        <f>IF(U36=0,"－",U37/U36)</f>
        <v>－</v>
      </c>
      <c r="W37" s="127">
        <v>13</v>
      </c>
      <c r="X37" s="118">
        <f>IF(W36=0,"－",W37/W36)</f>
        <v>1</v>
      </c>
      <c r="Y37" s="127">
        <f t="shared" si="0"/>
        <v>62</v>
      </c>
      <c r="Z37" s="118">
        <f>IF(Y36=0,"－",Y37/Y36)</f>
        <v>0.78481012658227844</v>
      </c>
      <c r="AA37" s="127">
        <v>13</v>
      </c>
      <c r="AB37" s="118">
        <f>IF(AA36=0,"－",AA37/AA36)</f>
        <v>0.9285714285714286</v>
      </c>
      <c r="AC37" s="127">
        <f t="shared" si="1"/>
        <v>75</v>
      </c>
      <c r="AD37" s="118">
        <f>IF(AC36=0,"－",AC37/AC36)</f>
        <v>0.80645161290322576</v>
      </c>
    </row>
    <row r="38" spans="1:30" s="1" customFormat="1" ht="30" customHeight="1">
      <c r="A38" s="1">
        <v>34</v>
      </c>
      <c r="B38" s="220" t="s">
        <v>73</v>
      </c>
      <c r="C38" s="221"/>
      <c r="D38" s="221"/>
      <c r="E38" s="221"/>
      <c r="F38" s="195" t="s">
        <v>74</v>
      </c>
      <c r="G38" s="128">
        <v>10</v>
      </c>
      <c r="H38" s="196">
        <f>G38/G4</f>
        <v>1</v>
      </c>
      <c r="I38" s="197">
        <v>5</v>
      </c>
      <c r="J38" s="118">
        <f>I38/I4</f>
        <v>1</v>
      </c>
      <c r="K38" s="128">
        <v>8</v>
      </c>
      <c r="L38" s="118">
        <f>K38/K4</f>
        <v>1</v>
      </c>
      <c r="M38" s="128">
        <v>4</v>
      </c>
      <c r="N38" s="118">
        <f>M38/M4</f>
        <v>0.8</v>
      </c>
      <c r="O38" s="128">
        <v>65</v>
      </c>
      <c r="P38" s="118">
        <f>O38/O4</f>
        <v>1</v>
      </c>
      <c r="Q38" s="127">
        <v>38</v>
      </c>
      <c r="R38" s="118">
        <f>Q38/Q4</f>
        <v>1</v>
      </c>
      <c r="S38" s="127">
        <v>254</v>
      </c>
      <c r="T38" s="118">
        <f>S38/S4</f>
        <v>0.99607843137254903</v>
      </c>
      <c r="U38" s="127">
        <v>82</v>
      </c>
      <c r="V38" s="118">
        <f>U38/U4</f>
        <v>0.56551724137931036</v>
      </c>
      <c r="W38" s="127">
        <v>13</v>
      </c>
      <c r="X38" s="118">
        <f>W38/W4</f>
        <v>1</v>
      </c>
      <c r="Y38" s="127">
        <f t="shared" si="0"/>
        <v>474</v>
      </c>
      <c r="Z38" s="118">
        <f>Y38/Y4</f>
        <v>0.87940630797773656</v>
      </c>
      <c r="AA38" s="127">
        <v>737</v>
      </c>
      <c r="AB38" s="118">
        <f>AA38/AA4</f>
        <v>0.99864498644986455</v>
      </c>
      <c r="AC38" s="127">
        <f t="shared" si="1"/>
        <v>1211</v>
      </c>
      <c r="AD38" s="118">
        <f>AC38/AC4</f>
        <v>0.94831636648394679</v>
      </c>
    </row>
    <row r="39" spans="1:30" s="1" customFormat="1" ht="30" customHeight="1">
      <c r="A39" s="1">
        <v>35</v>
      </c>
      <c r="B39" s="178"/>
      <c r="C39" s="222" t="s">
        <v>75</v>
      </c>
      <c r="D39" s="219"/>
      <c r="E39" s="219"/>
      <c r="F39" s="195" t="s">
        <v>76</v>
      </c>
      <c r="G39" s="128">
        <v>5</v>
      </c>
      <c r="H39" s="196">
        <f>G39/G38</f>
        <v>0.5</v>
      </c>
      <c r="I39" s="197">
        <v>5</v>
      </c>
      <c r="J39" s="118">
        <f>I39/I38</f>
        <v>1</v>
      </c>
      <c r="K39" s="128">
        <v>1</v>
      </c>
      <c r="L39" s="118">
        <f>K39/K38</f>
        <v>0.125</v>
      </c>
      <c r="M39" s="128">
        <v>2</v>
      </c>
      <c r="N39" s="118">
        <f>M39/M38</f>
        <v>0.5</v>
      </c>
      <c r="O39" s="128">
        <v>9</v>
      </c>
      <c r="P39" s="118">
        <f>O39/O38</f>
        <v>0.13846153846153847</v>
      </c>
      <c r="Q39" s="127">
        <v>4</v>
      </c>
      <c r="R39" s="118">
        <f>Q39/Q38</f>
        <v>0.10526315789473684</v>
      </c>
      <c r="S39" s="127">
        <v>2</v>
      </c>
      <c r="T39" s="118">
        <f>S39/S38</f>
        <v>7.874015748031496E-3</v>
      </c>
      <c r="U39" s="127">
        <v>0</v>
      </c>
      <c r="V39" s="118">
        <f>U39/U38</f>
        <v>0</v>
      </c>
      <c r="W39" s="127">
        <v>0</v>
      </c>
      <c r="X39" s="118">
        <f>W39/W38</f>
        <v>0</v>
      </c>
      <c r="Y39" s="127">
        <f t="shared" si="0"/>
        <v>23</v>
      </c>
      <c r="Z39" s="118">
        <f>Y39/Y38</f>
        <v>4.852320675105485E-2</v>
      </c>
      <c r="AA39" s="127">
        <v>635</v>
      </c>
      <c r="AB39" s="118">
        <f>AA39/AA38</f>
        <v>0.86160108548168246</v>
      </c>
      <c r="AC39" s="127">
        <f t="shared" si="1"/>
        <v>658</v>
      </c>
      <c r="AD39" s="118">
        <f>AC39/AC38</f>
        <v>0.54335260115606931</v>
      </c>
    </row>
    <row r="40" spans="1:30" s="1" customFormat="1" ht="30" customHeight="1">
      <c r="A40" s="1">
        <v>36</v>
      </c>
      <c r="B40" s="178"/>
      <c r="C40" s="228" t="s">
        <v>77</v>
      </c>
      <c r="D40" s="221"/>
      <c r="E40" s="221"/>
      <c r="F40" s="195" t="s">
        <v>78</v>
      </c>
      <c r="G40" s="128">
        <v>4</v>
      </c>
      <c r="H40" s="196">
        <f>G40/G38</f>
        <v>0.4</v>
      </c>
      <c r="I40" s="197">
        <v>4</v>
      </c>
      <c r="J40" s="118">
        <f>I40/I38</f>
        <v>0.8</v>
      </c>
      <c r="K40" s="128">
        <v>2</v>
      </c>
      <c r="L40" s="118">
        <f>K40/K38</f>
        <v>0.25</v>
      </c>
      <c r="M40" s="128">
        <v>2</v>
      </c>
      <c r="N40" s="118">
        <f>M40/M38</f>
        <v>0.5</v>
      </c>
      <c r="O40" s="128">
        <v>7</v>
      </c>
      <c r="P40" s="118">
        <f>O40/O38</f>
        <v>0.1076923076923077</v>
      </c>
      <c r="Q40" s="127">
        <v>2</v>
      </c>
      <c r="R40" s="118">
        <f>Q40/Q38</f>
        <v>5.2631578947368418E-2</v>
      </c>
      <c r="S40" s="127">
        <v>0</v>
      </c>
      <c r="T40" s="118">
        <f>S40/S38</f>
        <v>0</v>
      </c>
      <c r="U40" s="127">
        <v>1</v>
      </c>
      <c r="V40" s="118">
        <f>U40/U38</f>
        <v>1.2195121951219513E-2</v>
      </c>
      <c r="W40" s="127">
        <v>13</v>
      </c>
      <c r="X40" s="118">
        <f>W40/W38</f>
        <v>1</v>
      </c>
      <c r="Y40" s="127">
        <f t="shared" si="0"/>
        <v>31</v>
      </c>
      <c r="Z40" s="118">
        <f>Y40/Y38</f>
        <v>6.5400843881856546E-2</v>
      </c>
      <c r="AA40" s="127">
        <v>635</v>
      </c>
      <c r="AB40" s="118">
        <f>AA40/AA38</f>
        <v>0.86160108548168246</v>
      </c>
      <c r="AC40" s="127">
        <f t="shared" si="1"/>
        <v>666</v>
      </c>
      <c r="AD40" s="118">
        <f>AC40/AC38</f>
        <v>0.54995871180842282</v>
      </c>
    </row>
    <row r="41" spans="1:30" s="1" customFormat="1" ht="30" customHeight="1">
      <c r="A41" s="1">
        <v>37</v>
      </c>
      <c r="B41" s="181"/>
      <c r="C41" s="179"/>
      <c r="D41" s="222" t="s">
        <v>79</v>
      </c>
      <c r="E41" s="219"/>
      <c r="F41" s="195" t="s">
        <v>80</v>
      </c>
      <c r="G41" s="128">
        <v>1</v>
      </c>
      <c r="H41" s="196">
        <f>IF(G$40=0,"－",G41/G$40)</f>
        <v>0.25</v>
      </c>
      <c r="I41" s="197">
        <v>1</v>
      </c>
      <c r="J41" s="118">
        <f>IF(I$40=0,"－",I41/I$40)</f>
        <v>0.25</v>
      </c>
      <c r="K41" s="128">
        <v>1</v>
      </c>
      <c r="L41" s="118">
        <f>IF(K$40=0,"－",K41/K$40)</f>
        <v>0.5</v>
      </c>
      <c r="M41" s="128">
        <v>0</v>
      </c>
      <c r="N41" s="118">
        <f>IF(M$40=0,"－",M41/M$40)</f>
        <v>0</v>
      </c>
      <c r="O41" s="128">
        <v>2</v>
      </c>
      <c r="P41" s="118">
        <f>IF(O$40=0,"－",O41/O$40)</f>
        <v>0.2857142857142857</v>
      </c>
      <c r="Q41" s="176">
        <v>1</v>
      </c>
      <c r="R41" s="118">
        <f>IF(Q$40=0,"－",Q41/Q$40)</f>
        <v>0.5</v>
      </c>
      <c r="S41" s="176">
        <v>0</v>
      </c>
      <c r="T41" s="118" t="str">
        <f>IF(S$40=0,"－",S41/S$40)</f>
        <v>－</v>
      </c>
      <c r="U41" s="176">
        <v>0</v>
      </c>
      <c r="V41" s="118">
        <f>IF(U$40=0,"－",U41/U$40)</f>
        <v>0</v>
      </c>
      <c r="W41" s="176">
        <v>0</v>
      </c>
      <c r="X41" s="118">
        <f>IF(W$40=0,"－",W41/W$40)</f>
        <v>0</v>
      </c>
      <c r="Y41" s="176">
        <f>SUM(G41,K41,M41,O41,Q41,S41,U41,W41)</f>
        <v>5</v>
      </c>
      <c r="Z41" s="118">
        <f>IF(Y$40=0,"－",Y41/Y$40)</f>
        <v>0.16129032258064516</v>
      </c>
      <c r="AA41" s="176">
        <v>0</v>
      </c>
      <c r="AB41" s="118">
        <f>IF(AA$40=0,"－",AA41/AA$40)</f>
        <v>0</v>
      </c>
      <c r="AC41" s="176">
        <f t="shared" si="1"/>
        <v>5</v>
      </c>
      <c r="AD41" s="118">
        <f>IF(AC$40=0,"－",AC41/AC$40)</f>
        <v>7.5075075075075074E-3</v>
      </c>
    </row>
    <row r="42" spans="1:30" s="1" customFormat="1" ht="30" customHeight="1">
      <c r="A42" s="1">
        <v>38</v>
      </c>
      <c r="B42" s="181"/>
      <c r="C42" s="179"/>
      <c r="D42" s="225" t="s">
        <v>81</v>
      </c>
      <c r="E42" s="224"/>
      <c r="F42" s="195" t="s">
        <v>82</v>
      </c>
      <c r="G42" s="128">
        <v>1</v>
      </c>
      <c r="H42" s="196">
        <f>IF(G$40=0,"－",G42/G$40)</f>
        <v>0.25</v>
      </c>
      <c r="I42" s="197">
        <v>1</v>
      </c>
      <c r="J42" s="118">
        <f>IF(I$40=0,"－",I42/I$40)</f>
        <v>0.25</v>
      </c>
      <c r="K42" s="128">
        <v>1</v>
      </c>
      <c r="L42" s="118">
        <f>IF(K$40=0,"－",K42/K$40)</f>
        <v>0.5</v>
      </c>
      <c r="M42" s="128">
        <v>0</v>
      </c>
      <c r="N42" s="118">
        <f>IF(M$40=0,"－",M42/M$40)</f>
        <v>0</v>
      </c>
      <c r="O42" s="128">
        <v>0</v>
      </c>
      <c r="P42" s="118">
        <f>IF(O$40=0,"－",O42/O$40)</f>
        <v>0</v>
      </c>
      <c r="Q42" s="176">
        <v>0</v>
      </c>
      <c r="R42" s="118">
        <f>IF(Q$40=0,"－",Q42/Q$40)</f>
        <v>0</v>
      </c>
      <c r="S42" s="176">
        <v>0</v>
      </c>
      <c r="T42" s="118" t="str">
        <f>IF(S$40=0,"－",S42/S$40)</f>
        <v>－</v>
      </c>
      <c r="U42" s="176">
        <v>0</v>
      </c>
      <c r="V42" s="118">
        <f>IF(U$40=0,"－",U42/U$40)</f>
        <v>0</v>
      </c>
      <c r="W42" s="176">
        <v>0</v>
      </c>
      <c r="X42" s="118">
        <f>IF(W$40=0,"－",W42/W$40)</f>
        <v>0</v>
      </c>
      <c r="Y42" s="176">
        <f t="shared" si="0"/>
        <v>2</v>
      </c>
      <c r="Z42" s="118">
        <f>IF(Y$40=0,"－",Y42/Y$40)</f>
        <v>6.4516129032258063E-2</v>
      </c>
      <c r="AA42" s="176">
        <v>0</v>
      </c>
      <c r="AB42" s="118">
        <f>IF(AA$40=0,"－",AA42/AA$40)</f>
        <v>0</v>
      </c>
      <c r="AC42" s="176">
        <f t="shared" si="1"/>
        <v>2</v>
      </c>
      <c r="AD42" s="118">
        <f>IF(AC$40=0,"－",AC42/AC$40)</f>
        <v>3.003003003003003E-3</v>
      </c>
    </row>
    <row r="43" spans="1:30" s="1" customFormat="1" ht="30" customHeight="1">
      <c r="A43" s="1">
        <v>39</v>
      </c>
      <c r="B43" s="181"/>
      <c r="C43" s="179"/>
      <c r="D43" s="225" t="s">
        <v>83</v>
      </c>
      <c r="E43" s="224"/>
      <c r="F43" s="195" t="s">
        <v>84</v>
      </c>
      <c r="G43" s="128">
        <v>0</v>
      </c>
      <c r="H43" s="196">
        <f>IF(G$40=0,"－",G43/G$40)</f>
        <v>0</v>
      </c>
      <c r="I43" s="197">
        <v>0</v>
      </c>
      <c r="J43" s="118">
        <f>IF(I$40=0,"－",I43/I$40)</f>
        <v>0</v>
      </c>
      <c r="K43" s="128">
        <v>0</v>
      </c>
      <c r="L43" s="118">
        <f>IF(K$40=0,"－",K43/K$40)</f>
        <v>0</v>
      </c>
      <c r="M43" s="128">
        <v>0</v>
      </c>
      <c r="N43" s="118">
        <f>IF(M$40=0,"－",M43/M$40)</f>
        <v>0</v>
      </c>
      <c r="O43" s="128">
        <v>0</v>
      </c>
      <c r="P43" s="118">
        <f>IF(O$40=0,"－",O43/O$40)</f>
        <v>0</v>
      </c>
      <c r="Q43" s="176">
        <v>0</v>
      </c>
      <c r="R43" s="118">
        <f>IF(Q$40=0,"－",Q43/Q$40)</f>
        <v>0</v>
      </c>
      <c r="S43" s="176">
        <v>0</v>
      </c>
      <c r="T43" s="118" t="str">
        <f>IF(S$40=0,"－",S43/S$40)</f>
        <v>－</v>
      </c>
      <c r="U43" s="176">
        <v>1</v>
      </c>
      <c r="V43" s="118">
        <f>IF(U$40=0,"－",U43/U$40)</f>
        <v>1</v>
      </c>
      <c r="W43" s="176">
        <v>0</v>
      </c>
      <c r="X43" s="118">
        <f>IF(W$40=0,"－",W43/W$40)</f>
        <v>0</v>
      </c>
      <c r="Y43" s="176">
        <f t="shared" si="0"/>
        <v>1</v>
      </c>
      <c r="Z43" s="118">
        <f>IF(Y$40=0,"－",Y43/Y$40)</f>
        <v>3.2258064516129031E-2</v>
      </c>
      <c r="AA43" s="176">
        <v>0</v>
      </c>
      <c r="AB43" s="118">
        <f>IF(AA$40=0,"－",AA43/AA$40)</f>
        <v>0</v>
      </c>
      <c r="AC43" s="176">
        <f t="shared" si="1"/>
        <v>1</v>
      </c>
      <c r="AD43" s="118">
        <f>IF(AC$40=0,"－",AC43/AC$40)</f>
        <v>1.5015015015015015E-3</v>
      </c>
    </row>
    <row r="44" spans="1:30" s="1" customFormat="1" ht="30" customHeight="1">
      <c r="A44" s="1">
        <v>40</v>
      </c>
      <c r="B44" s="181"/>
      <c r="C44" s="179"/>
      <c r="D44" s="222" t="s">
        <v>85</v>
      </c>
      <c r="E44" s="219"/>
      <c r="F44" s="195" t="s">
        <v>86</v>
      </c>
      <c r="G44" s="128">
        <v>0</v>
      </c>
      <c r="H44" s="196">
        <f>IF(G$40=0,"－",G44/G$40)</f>
        <v>0</v>
      </c>
      <c r="I44" s="197">
        <v>0</v>
      </c>
      <c r="J44" s="118">
        <f>IF(I$40=0,"－",I44/I$40)</f>
        <v>0</v>
      </c>
      <c r="K44" s="128">
        <v>0</v>
      </c>
      <c r="L44" s="118">
        <f>IF(K$40=0,"－",K44/K$40)</f>
        <v>0</v>
      </c>
      <c r="M44" s="128">
        <v>0</v>
      </c>
      <c r="N44" s="118">
        <f>IF(M$40=0,"－",M44/M$40)</f>
        <v>0</v>
      </c>
      <c r="O44" s="128">
        <v>2</v>
      </c>
      <c r="P44" s="118">
        <f>IF(O$40=0,"－",O44/O$40)</f>
        <v>0.2857142857142857</v>
      </c>
      <c r="Q44" s="176">
        <v>0</v>
      </c>
      <c r="R44" s="118">
        <f>IF(Q$40=0,"－",Q44/Q$40)</f>
        <v>0</v>
      </c>
      <c r="S44" s="176">
        <v>0</v>
      </c>
      <c r="T44" s="118" t="str">
        <f>IF(S$40=0,"－",S44/S$40)</f>
        <v>－</v>
      </c>
      <c r="U44" s="176">
        <v>0</v>
      </c>
      <c r="V44" s="118">
        <f>IF(U$40=0,"－",U44/U$40)</f>
        <v>0</v>
      </c>
      <c r="W44" s="176">
        <v>0</v>
      </c>
      <c r="X44" s="118">
        <f>IF(W$40=0,"－",W44/W$40)</f>
        <v>0</v>
      </c>
      <c r="Y44" s="176">
        <f t="shared" si="0"/>
        <v>2</v>
      </c>
      <c r="Z44" s="118">
        <f>IF(Y$40=0,"－",Y44/Y$40)</f>
        <v>6.4516129032258063E-2</v>
      </c>
      <c r="AA44" s="176">
        <v>0</v>
      </c>
      <c r="AB44" s="118">
        <f>IF(AA$40=0,"－",AA44/AA$40)</f>
        <v>0</v>
      </c>
      <c r="AC44" s="176">
        <f t="shared" si="1"/>
        <v>2</v>
      </c>
      <c r="AD44" s="118">
        <f>IF(AC$40=0,"－",AC44/AC$40)</f>
        <v>3.003003003003003E-3</v>
      </c>
    </row>
    <row r="45" spans="1:30" s="1" customFormat="1" ht="30" customHeight="1" thickBot="1">
      <c r="A45" s="1">
        <v>41</v>
      </c>
      <c r="B45" s="200"/>
      <c r="C45" s="201"/>
      <c r="D45" s="245" t="s">
        <v>87</v>
      </c>
      <c r="E45" s="246"/>
      <c r="F45" s="202" t="s">
        <v>88</v>
      </c>
      <c r="G45" s="137">
        <v>2</v>
      </c>
      <c r="H45" s="203">
        <f>IF(G$40=0,"－",G45/G$40)</f>
        <v>0.5</v>
      </c>
      <c r="I45" s="204">
        <v>2</v>
      </c>
      <c r="J45" s="136">
        <f>IF(I$40=0,"－",I45/I$40)</f>
        <v>0.5</v>
      </c>
      <c r="K45" s="137">
        <v>1</v>
      </c>
      <c r="L45" s="136">
        <f>IF(K$40=0,"－",K45/K$40)</f>
        <v>0.5</v>
      </c>
      <c r="M45" s="137">
        <v>2</v>
      </c>
      <c r="N45" s="136">
        <f>IF(M$40=0,"－",M45/M$40)</f>
        <v>1</v>
      </c>
      <c r="O45" s="137">
        <v>3</v>
      </c>
      <c r="P45" s="136">
        <f>IF(O$40=0,"－",O45/O$40)</f>
        <v>0.42857142857142855</v>
      </c>
      <c r="Q45" s="133">
        <v>1</v>
      </c>
      <c r="R45" s="136">
        <f>IF(Q$40=0,"－",Q45/Q$40)</f>
        <v>0.5</v>
      </c>
      <c r="S45" s="133">
        <v>0</v>
      </c>
      <c r="T45" s="136" t="str">
        <f>IF(S$40=0,"－",S45/S$40)</f>
        <v>－</v>
      </c>
      <c r="U45" s="133">
        <v>0</v>
      </c>
      <c r="V45" s="136">
        <f>IF(U$40=0,"－",U45/U$40)</f>
        <v>0</v>
      </c>
      <c r="W45" s="133">
        <v>13</v>
      </c>
      <c r="X45" s="136">
        <f>IF(W$40=0,"－",W45/W$40)</f>
        <v>1</v>
      </c>
      <c r="Y45" s="133">
        <f t="shared" si="0"/>
        <v>22</v>
      </c>
      <c r="Z45" s="136">
        <f>IF(Y$40=0,"－",Y45/Y$40)</f>
        <v>0.70967741935483875</v>
      </c>
      <c r="AA45" s="133">
        <v>635</v>
      </c>
      <c r="AB45" s="136">
        <f>IF(AA$40=0,"－",AA45/AA$40)</f>
        <v>1</v>
      </c>
      <c r="AC45" s="133">
        <f t="shared" si="1"/>
        <v>657</v>
      </c>
      <c r="AD45" s="136">
        <f>IF(AC$40=0,"－",AC45/AC$40)</f>
        <v>0.98648648648648651</v>
      </c>
    </row>
    <row r="46" spans="1:30" ht="24" customHeight="1">
      <c r="B46" s="205" t="s">
        <v>89</v>
      </c>
      <c r="C46" s="205"/>
      <c r="D46" s="205"/>
      <c r="E46" s="206"/>
      <c r="F46" s="207"/>
      <c r="G46" s="208"/>
      <c r="H46" s="209"/>
      <c r="I46" s="210"/>
    </row>
  </sheetData>
  <mergeCells count="47">
    <mergeCell ref="AC2:AD3"/>
    <mergeCell ref="G2:H3"/>
    <mergeCell ref="K2:L3"/>
    <mergeCell ref="M2:N3"/>
    <mergeCell ref="O2:P3"/>
    <mergeCell ref="AA2:AB3"/>
    <mergeCell ref="Y2:Z3"/>
    <mergeCell ref="W2:X3"/>
    <mergeCell ref="U2:V3"/>
    <mergeCell ref="I3:J3"/>
    <mergeCell ref="D44:E44"/>
    <mergeCell ref="D45:E45"/>
    <mergeCell ref="B36:E36"/>
    <mergeCell ref="C37:E37"/>
    <mergeCell ref="B38:E38"/>
    <mergeCell ref="C39:E39"/>
    <mergeCell ref="D42:E42"/>
    <mergeCell ref="D43:E43"/>
    <mergeCell ref="D41:E41"/>
    <mergeCell ref="C40:E40"/>
    <mergeCell ref="B8:E8"/>
    <mergeCell ref="C9:E9"/>
    <mergeCell ref="C10:E10"/>
    <mergeCell ref="S2:T3"/>
    <mergeCell ref="C18:D19"/>
    <mergeCell ref="C20:D21"/>
    <mergeCell ref="Q2:R3"/>
    <mergeCell ref="B2:F3"/>
    <mergeCell ref="C11:E11"/>
    <mergeCell ref="C30:E30"/>
    <mergeCell ref="B12:E12"/>
    <mergeCell ref="B13:E13"/>
    <mergeCell ref="B22:E22"/>
    <mergeCell ref="B23:E23"/>
    <mergeCell ref="B25:E25"/>
    <mergeCell ref="B26:E26"/>
    <mergeCell ref="B27:E27"/>
    <mergeCell ref="C16:D17"/>
    <mergeCell ref="C14:D15"/>
    <mergeCell ref="B24:E24"/>
    <mergeCell ref="B28:E28"/>
    <mergeCell ref="B29:E29"/>
    <mergeCell ref="C35:E35"/>
    <mergeCell ref="D31:E31"/>
    <mergeCell ref="D32:E32"/>
    <mergeCell ref="D33:E33"/>
    <mergeCell ref="C34:E34"/>
  </mergeCells>
  <phoneticPr fontId="2"/>
  <printOptions horizontalCentered="1"/>
  <pageMargins left="0.31496062992125984" right="0.31496062992125984" top="0.55118110236220474" bottom="0.35433070866141736" header="0.31496062992125984" footer="0.31496062992125984"/>
  <pageSetup paperSize="8"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B077F-D15D-419E-9A1E-31469B5A6DB3}">
  <dimension ref="A1:AD21"/>
  <sheetViews>
    <sheetView zoomScale="60" zoomScaleNormal="60" workbookViewId="0">
      <pane xSplit="6" ySplit="7" topLeftCell="G8" activePane="bottomRight" state="frozen"/>
      <selection pane="bottomRight" activeCell="B2" sqref="B2:F3"/>
      <selection pane="bottomLeft" activeCell="C10" sqref="C10:E10"/>
      <selection pane="topRight" activeCell="C10" sqref="C10:E10"/>
    </sheetView>
  </sheetViews>
  <sheetFormatPr defaultRowHeight="14.25"/>
  <cols>
    <col min="1" max="1" width="4.140625" customWidth="1"/>
    <col min="2" max="3" width="5.5703125" style="21" customWidth="1"/>
    <col min="4" max="4" width="19.140625" style="21" customWidth="1"/>
    <col min="5" max="5" width="18.28515625" style="22" customWidth="1"/>
    <col min="6" max="6" width="9.42578125" style="27" customWidth="1"/>
    <col min="7" max="7" width="10.5703125" style="8" customWidth="1"/>
    <col min="8" max="8" width="8.42578125" style="38" customWidth="1"/>
    <col min="9" max="9" width="10.5703125" customWidth="1"/>
    <col min="10" max="10" width="8.42578125" style="44" customWidth="1"/>
    <col min="11" max="11" width="10.5703125" style="8" customWidth="1"/>
    <col min="12" max="12" width="8.42578125" style="30" customWidth="1"/>
    <col min="13" max="13" width="10.5703125" style="8" customWidth="1"/>
    <col min="14" max="14" width="8.42578125" style="30" customWidth="1"/>
    <col min="15" max="15" width="10.5703125" style="8" customWidth="1"/>
    <col min="16" max="16" width="8.42578125" style="30" customWidth="1"/>
    <col min="17" max="17" width="10.5703125" style="8" customWidth="1"/>
    <col min="18" max="18" width="8.42578125" style="30" customWidth="1"/>
    <col min="19" max="19" width="10.5703125" style="8" customWidth="1"/>
    <col min="20" max="20" width="8.42578125" style="30" customWidth="1"/>
    <col min="21" max="21" width="10.5703125" style="8" customWidth="1"/>
    <col min="22" max="22" width="8.42578125" style="30" customWidth="1"/>
    <col min="23" max="23" width="10.5703125" style="8" customWidth="1"/>
    <col min="24" max="24" width="8.42578125" style="30" customWidth="1"/>
    <col min="25" max="25" width="10.5703125" style="8" customWidth="1"/>
    <col min="26" max="26" width="8.42578125" style="30" customWidth="1"/>
    <col min="27" max="27" width="10.5703125" style="8" customWidth="1"/>
    <col min="28" max="28" width="8.42578125" style="30" customWidth="1"/>
    <col min="29" max="29" width="10.5703125" style="8" customWidth="1"/>
    <col min="30" max="30" width="8.42578125" style="30" customWidth="1"/>
  </cols>
  <sheetData>
    <row r="1" spans="1:30" ht="28.5" customHeight="1" thickBot="1">
      <c r="A1" s="31" t="s">
        <v>90</v>
      </c>
    </row>
    <row r="2" spans="1:30" s="32" customFormat="1" ht="21.75" customHeight="1">
      <c r="B2" s="259" t="s">
        <v>1</v>
      </c>
      <c r="C2" s="260"/>
      <c r="D2" s="260"/>
      <c r="E2" s="260"/>
      <c r="F2" s="261"/>
      <c r="G2" s="254" t="s">
        <v>2</v>
      </c>
      <c r="H2" s="267"/>
      <c r="I2" s="211"/>
      <c r="J2" s="28"/>
      <c r="K2" s="254" t="s">
        <v>3</v>
      </c>
      <c r="L2" s="255"/>
      <c r="M2" s="254" t="s">
        <v>4</v>
      </c>
      <c r="N2" s="255"/>
      <c r="O2" s="254" t="s">
        <v>5</v>
      </c>
      <c r="P2" s="255"/>
      <c r="Q2" s="254" t="s">
        <v>6</v>
      </c>
      <c r="R2" s="255"/>
      <c r="S2" s="254" t="s">
        <v>7</v>
      </c>
      <c r="T2" s="255"/>
      <c r="U2" s="254" t="s">
        <v>8</v>
      </c>
      <c r="V2" s="255"/>
      <c r="W2" s="254" t="s">
        <v>9</v>
      </c>
      <c r="X2" s="255"/>
      <c r="Y2" s="254" t="s">
        <v>10</v>
      </c>
      <c r="Z2" s="255"/>
      <c r="AA2" s="254" t="s">
        <v>11</v>
      </c>
      <c r="AB2" s="255"/>
      <c r="AC2" s="254" t="s">
        <v>12</v>
      </c>
      <c r="AD2" s="255"/>
    </row>
    <row r="3" spans="1:30" s="32" customFormat="1" ht="24" customHeight="1" thickBot="1">
      <c r="B3" s="262"/>
      <c r="C3" s="263"/>
      <c r="D3" s="263"/>
      <c r="E3" s="263"/>
      <c r="F3" s="264"/>
      <c r="G3" s="256"/>
      <c r="H3" s="268"/>
      <c r="I3" s="269" t="s">
        <v>13</v>
      </c>
      <c r="J3" s="270"/>
      <c r="K3" s="256"/>
      <c r="L3" s="257"/>
      <c r="M3" s="256"/>
      <c r="N3" s="257"/>
      <c r="O3" s="256"/>
      <c r="P3" s="257"/>
      <c r="Q3" s="256"/>
      <c r="R3" s="257"/>
      <c r="S3" s="256"/>
      <c r="T3" s="257"/>
      <c r="U3" s="256"/>
      <c r="V3" s="257"/>
      <c r="W3" s="256"/>
      <c r="X3" s="257"/>
      <c r="Y3" s="256"/>
      <c r="Z3" s="257"/>
      <c r="AA3" s="256"/>
      <c r="AB3" s="257"/>
      <c r="AC3" s="256"/>
      <c r="AD3" s="257"/>
    </row>
    <row r="4" spans="1:30" s="1" customFormat="1" ht="30" customHeight="1" thickBot="1">
      <c r="A4" s="1">
        <v>1</v>
      </c>
      <c r="B4" s="9" t="s">
        <v>14</v>
      </c>
      <c r="C4" s="10"/>
      <c r="D4" s="10"/>
      <c r="E4" s="10"/>
      <c r="F4" s="24"/>
      <c r="G4" s="80">
        <v>10</v>
      </c>
      <c r="H4" s="139"/>
      <c r="I4" s="140">
        <v>5</v>
      </c>
      <c r="J4" s="83"/>
      <c r="K4" s="141">
        <v>8</v>
      </c>
      <c r="L4" s="164"/>
      <c r="M4" s="80">
        <v>5</v>
      </c>
      <c r="N4" s="83"/>
      <c r="O4" s="80">
        <v>65</v>
      </c>
      <c r="P4" s="83"/>
      <c r="Q4" s="80">
        <v>38</v>
      </c>
      <c r="R4" s="83"/>
      <c r="S4" s="80">
        <v>255</v>
      </c>
      <c r="T4" s="83"/>
      <c r="U4" s="80">
        <v>145</v>
      </c>
      <c r="V4" s="83"/>
      <c r="W4" s="80">
        <v>13</v>
      </c>
      <c r="X4" s="83"/>
      <c r="Y4" s="80">
        <f>SUM(G4,K4,M4,O4,Q4,S4,U4,W4)</f>
        <v>539</v>
      </c>
      <c r="Z4" s="83"/>
      <c r="AA4" s="80">
        <v>738</v>
      </c>
      <c r="AB4" s="83"/>
      <c r="AC4" s="80">
        <f>SUM(Y4,AA4)</f>
        <v>1277</v>
      </c>
      <c r="AD4" s="83"/>
    </row>
    <row r="5" spans="1:30" s="1" customFormat="1" ht="30" customHeight="1">
      <c r="A5" s="1">
        <v>2</v>
      </c>
      <c r="B5" s="13" t="s">
        <v>91</v>
      </c>
      <c r="C5" s="14"/>
      <c r="D5" s="15"/>
      <c r="E5" s="15"/>
      <c r="F5" s="23"/>
      <c r="G5" s="84">
        <v>61622</v>
      </c>
      <c r="H5" s="142"/>
      <c r="I5" s="143">
        <v>38010</v>
      </c>
      <c r="J5" s="87"/>
      <c r="K5" s="89">
        <v>48</v>
      </c>
      <c r="L5" s="90"/>
      <c r="M5" s="89">
        <v>269</v>
      </c>
      <c r="N5" s="88"/>
      <c r="O5" s="84">
        <v>17787</v>
      </c>
      <c r="P5" s="88"/>
      <c r="Q5" s="84">
        <v>5013</v>
      </c>
      <c r="R5" s="88"/>
      <c r="S5" s="84">
        <v>10162</v>
      </c>
      <c r="T5" s="88"/>
      <c r="U5" s="84">
        <v>1868</v>
      </c>
      <c r="V5" s="88"/>
      <c r="W5" s="84">
        <v>1087</v>
      </c>
      <c r="X5" s="88"/>
      <c r="Y5" s="84">
        <f t="shared" ref="Y5:Y20" si="0">SUM(G5,K5,M5,O5,Q5,S5,U5,W5)</f>
        <v>97856</v>
      </c>
      <c r="Z5" s="88"/>
      <c r="AA5" s="84">
        <v>8198</v>
      </c>
      <c r="AB5" s="88"/>
      <c r="AC5" s="84">
        <f t="shared" ref="AC5:AC20" si="1">SUM(Y5,AA5)</f>
        <v>106054</v>
      </c>
      <c r="AD5" s="88"/>
    </row>
    <row r="6" spans="1:30" s="1" customFormat="1" ht="30" customHeight="1" thickBot="1">
      <c r="A6" s="1">
        <v>3</v>
      </c>
      <c r="B6" s="16" t="s">
        <v>16</v>
      </c>
      <c r="C6" s="17"/>
      <c r="D6" s="17"/>
      <c r="E6" s="17"/>
      <c r="F6" s="25"/>
      <c r="G6" s="91">
        <v>82958</v>
      </c>
      <c r="H6" s="144"/>
      <c r="I6" s="145">
        <v>51509</v>
      </c>
      <c r="J6" s="94"/>
      <c r="K6" s="96">
        <v>13367</v>
      </c>
      <c r="L6" s="97"/>
      <c r="M6" s="96">
        <v>348</v>
      </c>
      <c r="N6" s="95"/>
      <c r="O6" s="91">
        <v>35910</v>
      </c>
      <c r="P6" s="95"/>
      <c r="Q6" s="91">
        <v>9373</v>
      </c>
      <c r="R6" s="95"/>
      <c r="S6" s="91">
        <v>18886</v>
      </c>
      <c r="T6" s="95"/>
      <c r="U6" s="91">
        <v>2257</v>
      </c>
      <c r="V6" s="95"/>
      <c r="W6" s="91">
        <v>1671</v>
      </c>
      <c r="X6" s="95"/>
      <c r="Y6" s="91">
        <f t="shared" si="0"/>
        <v>164770</v>
      </c>
      <c r="Z6" s="95"/>
      <c r="AA6" s="91">
        <v>12048</v>
      </c>
      <c r="AB6" s="95"/>
      <c r="AC6" s="91">
        <f t="shared" si="1"/>
        <v>176818</v>
      </c>
      <c r="AD6" s="95"/>
    </row>
    <row r="7" spans="1:30" s="6" customFormat="1" ht="9.75" customHeight="1" thickBot="1">
      <c r="B7" s="77"/>
      <c r="C7" s="77"/>
      <c r="D7" s="77"/>
      <c r="E7" s="77"/>
      <c r="F7" s="78"/>
      <c r="G7" s="98"/>
      <c r="H7" s="146"/>
      <c r="I7" s="98"/>
      <c r="J7" s="100"/>
      <c r="K7" s="98"/>
      <c r="L7" s="98"/>
      <c r="M7" s="98"/>
      <c r="N7" s="98"/>
      <c r="O7" s="98"/>
      <c r="P7" s="98"/>
      <c r="Q7" s="98"/>
      <c r="R7" s="98"/>
      <c r="S7" s="98"/>
      <c r="T7" s="98"/>
      <c r="U7" s="98"/>
      <c r="V7" s="98"/>
      <c r="W7" s="98"/>
      <c r="X7" s="98"/>
      <c r="Y7" s="98"/>
      <c r="Z7" s="98"/>
      <c r="AA7" s="98"/>
      <c r="AB7" s="98"/>
      <c r="AC7" s="98"/>
      <c r="AD7" s="98"/>
    </row>
    <row r="8" spans="1:30" s="1" customFormat="1" ht="30" customHeight="1">
      <c r="A8" s="1">
        <v>4</v>
      </c>
      <c r="B8" s="243" t="s">
        <v>92</v>
      </c>
      <c r="C8" s="258"/>
      <c r="D8" s="258"/>
      <c r="E8" s="258"/>
      <c r="F8" s="58" t="s">
        <v>93</v>
      </c>
      <c r="G8" s="101">
        <v>10</v>
      </c>
      <c r="H8" s="147">
        <f>G8/G$4</f>
        <v>1</v>
      </c>
      <c r="I8" s="103">
        <v>5</v>
      </c>
      <c r="J8" s="104">
        <f>I8/I$4</f>
        <v>1</v>
      </c>
      <c r="K8" s="105">
        <v>3</v>
      </c>
      <c r="L8" s="106">
        <f>K8/K$4</f>
        <v>0.375</v>
      </c>
      <c r="M8" s="105">
        <v>5</v>
      </c>
      <c r="N8" s="104">
        <f>M8/M$4</f>
        <v>1</v>
      </c>
      <c r="O8" s="101">
        <v>65</v>
      </c>
      <c r="P8" s="104">
        <f>O8/O$4</f>
        <v>1</v>
      </c>
      <c r="Q8" s="101">
        <v>38</v>
      </c>
      <c r="R8" s="104">
        <f>Q8/Q$4</f>
        <v>1</v>
      </c>
      <c r="S8" s="101">
        <v>255</v>
      </c>
      <c r="T8" s="104">
        <f>S8/S$4</f>
        <v>1</v>
      </c>
      <c r="U8" s="101">
        <v>145</v>
      </c>
      <c r="V8" s="104">
        <f>U8/U$4</f>
        <v>1</v>
      </c>
      <c r="W8" s="101">
        <v>13</v>
      </c>
      <c r="X8" s="104">
        <f>W8/W$4</f>
        <v>1</v>
      </c>
      <c r="Y8" s="101">
        <f t="shared" si="0"/>
        <v>534</v>
      </c>
      <c r="Z8" s="104">
        <f>Y8/Y$4</f>
        <v>0.99072356215213353</v>
      </c>
      <c r="AA8" s="101">
        <v>738</v>
      </c>
      <c r="AB8" s="104">
        <f>AA8/AA$4</f>
        <v>1</v>
      </c>
      <c r="AC8" s="101">
        <f t="shared" si="1"/>
        <v>1272</v>
      </c>
      <c r="AD8" s="104">
        <f>AC8/AC$4</f>
        <v>0.99608457321848076</v>
      </c>
    </row>
    <row r="9" spans="1:30" s="1" customFormat="1" ht="30" customHeight="1">
      <c r="A9" s="1">
        <v>5</v>
      </c>
      <c r="B9" s="18"/>
      <c r="C9" s="251" t="s">
        <v>94</v>
      </c>
      <c r="D9" s="252"/>
      <c r="E9" s="252"/>
      <c r="F9" s="34"/>
      <c r="G9" s="107"/>
      <c r="H9" s="148"/>
      <c r="I9" s="109"/>
      <c r="J9" s="110"/>
      <c r="K9" s="111"/>
      <c r="L9" s="112"/>
      <c r="M9" s="111"/>
      <c r="N9" s="110"/>
      <c r="O9" s="107"/>
      <c r="P9" s="110"/>
      <c r="Q9" s="107"/>
      <c r="R9" s="110"/>
      <c r="S9" s="107"/>
      <c r="T9" s="110"/>
      <c r="U9" s="107"/>
      <c r="V9" s="110"/>
      <c r="W9" s="107"/>
      <c r="X9" s="110"/>
      <c r="Y9" s="107"/>
      <c r="Z9" s="110"/>
      <c r="AA9" s="107"/>
      <c r="AB9" s="110"/>
      <c r="AC9" s="107"/>
      <c r="AD9" s="110"/>
    </row>
    <row r="10" spans="1:30" s="1" customFormat="1" ht="30" customHeight="1">
      <c r="A10" s="1">
        <v>6</v>
      </c>
      <c r="B10" s="35"/>
      <c r="C10" s="20"/>
      <c r="D10" s="227" t="s">
        <v>95</v>
      </c>
      <c r="E10" s="217"/>
      <c r="F10" s="61" t="s">
        <v>22</v>
      </c>
      <c r="G10" s="107">
        <v>9</v>
      </c>
      <c r="H10" s="148">
        <f>IF(G$8=0,"－",G10/G$8)</f>
        <v>0.9</v>
      </c>
      <c r="I10" s="109">
        <v>5</v>
      </c>
      <c r="J10" s="110">
        <f>IF(I$8=0,"－",I10/I$8)</f>
        <v>1</v>
      </c>
      <c r="K10" s="111">
        <v>2</v>
      </c>
      <c r="L10" s="112">
        <f>IF(K$8=0,"－",K10/K$8)</f>
        <v>0.66666666666666663</v>
      </c>
      <c r="M10" s="111">
        <v>5</v>
      </c>
      <c r="N10" s="110">
        <f>IF(M$8=0,"－",M10/M$8)</f>
        <v>1</v>
      </c>
      <c r="O10" s="107">
        <v>65</v>
      </c>
      <c r="P10" s="110">
        <f>IF(O$8=0,"－",O10/O$8)</f>
        <v>1</v>
      </c>
      <c r="Q10" s="107">
        <v>38</v>
      </c>
      <c r="R10" s="110">
        <f>IF(Q$8=0,"－",Q10/Q$8)</f>
        <v>1</v>
      </c>
      <c r="S10" s="107">
        <v>254</v>
      </c>
      <c r="T10" s="110">
        <f>IF(S$8=0,"－",S10/S$8)</f>
        <v>0.99607843137254903</v>
      </c>
      <c r="U10" s="107">
        <v>144</v>
      </c>
      <c r="V10" s="110">
        <f>IF(U$8=0,"－",U10/U$8)</f>
        <v>0.99310344827586206</v>
      </c>
      <c r="W10" s="107">
        <v>13</v>
      </c>
      <c r="X10" s="110">
        <f>IF(W$8=0,"－",W10/W$8)</f>
        <v>1</v>
      </c>
      <c r="Y10" s="107">
        <f t="shared" si="0"/>
        <v>530</v>
      </c>
      <c r="Z10" s="110">
        <f>IF(Y$8=0,"－",Y10/Y$8)</f>
        <v>0.99250936329588013</v>
      </c>
      <c r="AA10" s="107">
        <v>738</v>
      </c>
      <c r="AB10" s="110">
        <f>IF(AA$8=0,"－",AA10/AA$8)</f>
        <v>1</v>
      </c>
      <c r="AC10" s="107">
        <f t="shared" si="1"/>
        <v>1268</v>
      </c>
      <c r="AD10" s="110">
        <f>IF(AC$8=0,"－",AC10/AC$8)</f>
        <v>0.99685534591194969</v>
      </c>
    </row>
    <row r="11" spans="1:30" s="1" customFormat="1" ht="30" customHeight="1">
      <c r="A11" s="1">
        <v>7</v>
      </c>
      <c r="B11" s="35"/>
      <c r="C11" s="20"/>
      <c r="D11" s="227" t="s">
        <v>96</v>
      </c>
      <c r="E11" s="217"/>
      <c r="F11" s="61" t="s">
        <v>24</v>
      </c>
      <c r="G11" s="107">
        <v>8</v>
      </c>
      <c r="H11" s="148">
        <f>IF(G$8=0,"－",G11/G$8)</f>
        <v>0.8</v>
      </c>
      <c r="I11" s="109">
        <v>5</v>
      </c>
      <c r="J11" s="110">
        <f>IF(I$8=0,"－",I11/I$8)</f>
        <v>1</v>
      </c>
      <c r="K11" s="111">
        <v>2</v>
      </c>
      <c r="L11" s="112">
        <f>IF(K$8=0,"－",K11/K$8)</f>
        <v>0.66666666666666663</v>
      </c>
      <c r="M11" s="111">
        <v>5</v>
      </c>
      <c r="N11" s="110">
        <f>IF(M$8=0,"－",M11/M$8)</f>
        <v>1</v>
      </c>
      <c r="O11" s="107">
        <v>64</v>
      </c>
      <c r="P11" s="110">
        <f>IF(O$8=0,"－",O11/O$8)</f>
        <v>0.98461538461538467</v>
      </c>
      <c r="Q11" s="107">
        <v>35</v>
      </c>
      <c r="R11" s="110">
        <f>IF(Q$8=0,"－",Q11/Q$8)</f>
        <v>0.92105263157894735</v>
      </c>
      <c r="S11" s="107">
        <v>226</v>
      </c>
      <c r="T11" s="110">
        <f>IF(S$8=0,"－",S11/S$8)</f>
        <v>0.88627450980392153</v>
      </c>
      <c r="U11" s="107">
        <v>119</v>
      </c>
      <c r="V11" s="110">
        <f>IF(U$8=0,"－",U11/U$8)</f>
        <v>0.82068965517241377</v>
      </c>
      <c r="W11" s="107">
        <v>13</v>
      </c>
      <c r="X11" s="110">
        <f>IF(W$8=0,"－",W11/W$8)</f>
        <v>1</v>
      </c>
      <c r="Y11" s="107">
        <f t="shared" si="0"/>
        <v>472</v>
      </c>
      <c r="Z11" s="110">
        <f>IF(Y$8=0,"－",Y11/Y$8)</f>
        <v>0.88389513108614237</v>
      </c>
      <c r="AA11" s="107">
        <v>738</v>
      </c>
      <c r="AB11" s="110">
        <f>IF(AA$8=0,"－",AA11/AA$8)</f>
        <v>1</v>
      </c>
      <c r="AC11" s="107">
        <f t="shared" si="1"/>
        <v>1210</v>
      </c>
      <c r="AD11" s="110">
        <f>IF(AC$8=0,"－",AC11/AC$8)</f>
        <v>0.95125786163522008</v>
      </c>
    </row>
    <row r="12" spans="1:30" s="1" customFormat="1" ht="30" customHeight="1">
      <c r="A12" s="1">
        <v>8</v>
      </c>
      <c r="B12" s="35"/>
      <c r="C12" s="20"/>
      <c r="D12" s="227" t="s">
        <v>97</v>
      </c>
      <c r="E12" s="217"/>
      <c r="F12" s="61" t="s">
        <v>98</v>
      </c>
      <c r="G12" s="113">
        <v>9</v>
      </c>
      <c r="H12" s="148">
        <f>IF(G$8=0,"－",G12/G$8)</f>
        <v>0.9</v>
      </c>
      <c r="I12" s="114">
        <v>5</v>
      </c>
      <c r="J12" s="115">
        <f>IF(I$8=0,"－",I12/I$8)</f>
        <v>1</v>
      </c>
      <c r="K12" s="116">
        <v>2</v>
      </c>
      <c r="L12" s="117">
        <f>IF(K$8=0,"－",K12/K$8)</f>
        <v>0.66666666666666663</v>
      </c>
      <c r="M12" s="116">
        <v>5</v>
      </c>
      <c r="N12" s="115">
        <f>IF(M$8=0,"－",M12/M$8)</f>
        <v>1</v>
      </c>
      <c r="O12" s="113">
        <v>56</v>
      </c>
      <c r="P12" s="115">
        <f>IF(O$8=0,"－",O12/O$8)</f>
        <v>0.86153846153846159</v>
      </c>
      <c r="Q12" s="113">
        <v>26</v>
      </c>
      <c r="R12" s="115">
        <f>IF(Q$8=0,"－",Q12/Q$8)</f>
        <v>0.68421052631578949</v>
      </c>
      <c r="S12" s="113">
        <v>149</v>
      </c>
      <c r="T12" s="115">
        <f>IF(S$8=0,"－",S12/S$8)</f>
        <v>0.58431372549019611</v>
      </c>
      <c r="U12" s="113">
        <v>69</v>
      </c>
      <c r="V12" s="115">
        <f>IF(U$8=0,"－",U12/U$8)</f>
        <v>0.47586206896551725</v>
      </c>
      <c r="W12" s="113">
        <v>12</v>
      </c>
      <c r="X12" s="115">
        <f>IF(W$8=0,"－",W12/W$8)</f>
        <v>0.92307692307692313</v>
      </c>
      <c r="Y12" s="113">
        <f t="shared" si="0"/>
        <v>328</v>
      </c>
      <c r="Z12" s="115">
        <f>IF(Y$8=0,"－",Y12/Y$8)</f>
        <v>0.61423220973782766</v>
      </c>
      <c r="AA12" s="113">
        <v>3</v>
      </c>
      <c r="AB12" s="115">
        <f>IF(AA$8=0,"－",AA12/AA$8)</f>
        <v>4.0650406504065045E-3</v>
      </c>
      <c r="AC12" s="113">
        <f t="shared" si="1"/>
        <v>331</v>
      </c>
      <c r="AD12" s="115">
        <f>IF(AC$8=0,"－",AC12/AC$8)</f>
        <v>0.26022012578616355</v>
      </c>
    </row>
    <row r="13" spans="1:30" s="1" customFormat="1" ht="30" customHeight="1">
      <c r="A13" s="1">
        <v>9</v>
      </c>
      <c r="B13" s="253" t="s">
        <v>99</v>
      </c>
      <c r="C13" s="217"/>
      <c r="D13" s="217"/>
      <c r="E13" s="217"/>
      <c r="F13" s="59" t="s">
        <v>100</v>
      </c>
      <c r="G13" s="107">
        <v>9</v>
      </c>
      <c r="H13" s="148">
        <f>G13/G$4</f>
        <v>0.9</v>
      </c>
      <c r="I13" s="109">
        <v>5</v>
      </c>
      <c r="J13" s="110">
        <f>I13/I$4</f>
        <v>1</v>
      </c>
      <c r="K13" s="111">
        <v>2</v>
      </c>
      <c r="L13" s="112">
        <f>K13/K$4</f>
        <v>0.25</v>
      </c>
      <c r="M13" s="111">
        <v>5</v>
      </c>
      <c r="N13" s="110">
        <f>M13/M$4</f>
        <v>1</v>
      </c>
      <c r="O13" s="107">
        <v>64</v>
      </c>
      <c r="P13" s="110">
        <f>O13/O$4</f>
        <v>0.98461538461538467</v>
      </c>
      <c r="Q13" s="107">
        <v>37</v>
      </c>
      <c r="R13" s="110">
        <f>Q13/Q$4</f>
        <v>0.97368421052631582</v>
      </c>
      <c r="S13" s="107">
        <v>247</v>
      </c>
      <c r="T13" s="110">
        <f>S13/S$4</f>
        <v>0.96862745098039216</v>
      </c>
      <c r="U13" s="107">
        <v>125</v>
      </c>
      <c r="V13" s="110">
        <f>U13/U$4</f>
        <v>0.86206896551724133</v>
      </c>
      <c r="W13" s="107">
        <v>13</v>
      </c>
      <c r="X13" s="110">
        <f>W13/W$4</f>
        <v>1</v>
      </c>
      <c r="Y13" s="113">
        <f t="shared" si="0"/>
        <v>502</v>
      </c>
      <c r="Z13" s="110">
        <f>Y13/Y$4</f>
        <v>0.93135435992578852</v>
      </c>
      <c r="AA13" s="107">
        <v>738</v>
      </c>
      <c r="AB13" s="110">
        <f>AA13/AA$4</f>
        <v>1</v>
      </c>
      <c r="AC13" s="113">
        <f t="shared" si="1"/>
        <v>1240</v>
      </c>
      <c r="AD13" s="110">
        <f>AC13/AC$4</f>
        <v>0.971025841816758</v>
      </c>
    </row>
    <row r="14" spans="1:30" s="1" customFormat="1" ht="30" customHeight="1">
      <c r="A14" s="1">
        <v>10</v>
      </c>
      <c r="B14" s="18"/>
      <c r="C14" s="251" t="s">
        <v>101</v>
      </c>
      <c r="D14" s="252"/>
      <c r="E14" s="252"/>
      <c r="F14" s="34"/>
      <c r="G14" s="119"/>
      <c r="H14" s="165"/>
      <c r="I14" s="121"/>
      <c r="J14" s="122"/>
      <c r="K14" s="123"/>
      <c r="L14" s="124"/>
      <c r="M14" s="123"/>
      <c r="N14" s="122"/>
      <c r="O14" s="119"/>
      <c r="P14" s="122"/>
      <c r="Q14" s="119"/>
      <c r="R14" s="122"/>
      <c r="S14" s="119"/>
      <c r="T14" s="122"/>
      <c r="U14" s="119"/>
      <c r="V14" s="122"/>
      <c r="W14" s="119"/>
      <c r="X14" s="122"/>
      <c r="Y14" s="107"/>
      <c r="Z14" s="122"/>
      <c r="AA14" s="119"/>
      <c r="AB14" s="122"/>
      <c r="AC14" s="107"/>
      <c r="AD14" s="122"/>
    </row>
    <row r="15" spans="1:30" s="1" customFormat="1" ht="30" customHeight="1">
      <c r="A15" s="1">
        <v>11</v>
      </c>
      <c r="B15" s="35"/>
      <c r="C15" s="20"/>
      <c r="D15" s="227" t="s">
        <v>102</v>
      </c>
      <c r="E15" s="217"/>
      <c r="F15" s="61" t="s">
        <v>103</v>
      </c>
      <c r="G15" s="119">
        <v>8</v>
      </c>
      <c r="H15" s="165">
        <f>IF(G$13=0,"－",G15/G$13)</f>
        <v>0.88888888888888884</v>
      </c>
      <c r="I15" s="121">
        <v>4</v>
      </c>
      <c r="J15" s="122">
        <f>IF(I$13=0,"－",I15/I$13)</f>
        <v>0.8</v>
      </c>
      <c r="K15" s="123">
        <v>2</v>
      </c>
      <c r="L15" s="124">
        <f>IF(K$13=0,"－",K15/K$13)</f>
        <v>1</v>
      </c>
      <c r="M15" s="123">
        <v>5</v>
      </c>
      <c r="N15" s="122">
        <f>IF(M$13=0,"－",M15/M$13)</f>
        <v>1</v>
      </c>
      <c r="O15" s="119">
        <v>64</v>
      </c>
      <c r="P15" s="122">
        <f>IF(O$13=0,"－",O15/O$13)</f>
        <v>1</v>
      </c>
      <c r="Q15" s="119">
        <v>36</v>
      </c>
      <c r="R15" s="122">
        <f>IF(Q$13=0,"－",Q15/Q$13)</f>
        <v>0.97297297297297303</v>
      </c>
      <c r="S15" s="119">
        <v>242</v>
      </c>
      <c r="T15" s="122">
        <f>IF(S$13=0,"－",S15/S$13)</f>
        <v>0.97975708502024295</v>
      </c>
      <c r="U15" s="119">
        <v>120</v>
      </c>
      <c r="V15" s="122">
        <f>IF(U$13=0,"－",U15/U$13)</f>
        <v>0.96</v>
      </c>
      <c r="W15" s="119">
        <v>13</v>
      </c>
      <c r="X15" s="122">
        <f>IF(W$13=0,"－",W15/W$13)</f>
        <v>1</v>
      </c>
      <c r="Y15" s="119">
        <f t="shared" si="0"/>
        <v>490</v>
      </c>
      <c r="Z15" s="122">
        <f>IF(Y$13=0,"－",Y15/Y$13)</f>
        <v>0.9760956175298805</v>
      </c>
      <c r="AA15" s="119">
        <v>738</v>
      </c>
      <c r="AB15" s="122">
        <f>IF(AA$13=0,"－",AA15/AA$13)</f>
        <v>1</v>
      </c>
      <c r="AC15" s="119">
        <f t="shared" si="1"/>
        <v>1228</v>
      </c>
      <c r="AD15" s="122">
        <f>IF(AC$13=0,"－",AC15/AC$13)</f>
        <v>0.99032258064516132</v>
      </c>
    </row>
    <row r="16" spans="1:30" s="1" customFormat="1" ht="30" customHeight="1">
      <c r="A16" s="1">
        <v>12</v>
      </c>
      <c r="B16" s="35"/>
      <c r="C16" s="20"/>
      <c r="D16" s="227" t="s">
        <v>104</v>
      </c>
      <c r="E16" s="217"/>
      <c r="F16" s="61" t="s">
        <v>105</v>
      </c>
      <c r="G16" s="119">
        <v>5</v>
      </c>
      <c r="H16" s="165">
        <f>IF(G$13=0,"－",G16/G$13)</f>
        <v>0.55555555555555558</v>
      </c>
      <c r="I16" s="121">
        <v>3</v>
      </c>
      <c r="J16" s="122">
        <f>IF(I$13=0,"－",I16/I$13)</f>
        <v>0.6</v>
      </c>
      <c r="K16" s="123">
        <v>1</v>
      </c>
      <c r="L16" s="124">
        <f>IF(K$13=0,"－",K16/K$13)</f>
        <v>0.5</v>
      </c>
      <c r="M16" s="123">
        <v>4</v>
      </c>
      <c r="N16" s="122">
        <f>IF(M$13=0,"－",M16/M$13)</f>
        <v>0.8</v>
      </c>
      <c r="O16" s="119">
        <v>47</v>
      </c>
      <c r="P16" s="122">
        <f>IF(O$13=0,"－",O16/O$13)</f>
        <v>0.734375</v>
      </c>
      <c r="Q16" s="119">
        <v>23</v>
      </c>
      <c r="R16" s="122">
        <f>IF(Q$13=0,"－",Q16/Q$13)</f>
        <v>0.6216216216216216</v>
      </c>
      <c r="S16" s="119">
        <v>89</v>
      </c>
      <c r="T16" s="122">
        <f>IF(S$13=0,"－",S16/S$13)</f>
        <v>0.36032388663967613</v>
      </c>
      <c r="U16" s="119">
        <v>51</v>
      </c>
      <c r="V16" s="122">
        <f>IF(U$13=0,"－",U16/U$13)</f>
        <v>0.40799999999999997</v>
      </c>
      <c r="W16" s="119">
        <v>13</v>
      </c>
      <c r="X16" s="122">
        <f>IF(W$13=0,"－",W16/W$13)</f>
        <v>1</v>
      </c>
      <c r="Y16" s="119">
        <f t="shared" si="0"/>
        <v>233</v>
      </c>
      <c r="Z16" s="122">
        <f>IF(Y$13=0,"－",Y16/Y$13)</f>
        <v>0.46414342629482069</v>
      </c>
      <c r="AA16" s="119">
        <v>0</v>
      </c>
      <c r="AB16" s="122">
        <f>IF(AA$13=0,"－",AA16/AA$13)</f>
        <v>0</v>
      </c>
      <c r="AC16" s="119">
        <f t="shared" si="1"/>
        <v>233</v>
      </c>
      <c r="AD16" s="122">
        <f>IF(AC$13=0,"－",AC16/AC$13)</f>
        <v>0.18790322580645161</v>
      </c>
    </row>
    <row r="17" spans="1:30" s="1" customFormat="1" ht="30" customHeight="1">
      <c r="A17" s="1">
        <v>13</v>
      </c>
      <c r="B17" s="35"/>
      <c r="C17" s="20"/>
      <c r="D17" s="227" t="s">
        <v>106</v>
      </c>
      <c r="E17" s="217"/>
      <c r="F17" s="61" t="s">
        <v>107</v>
      </c>
      <c r="G17" s="119">
        <v>6</v>
      </c>
      <c r="H17" s="165">
        <f>IF(G$13=0,"－",G17/G$13)</f>
        <v>0.66666666666666663</v>
      </c>
      <c r="I17" s="121">
        <v>3</v>
      </c>
      <c r="J17" s="122">
        <f>IF(I$13=0,"－",I17/I$13)</f>
        <v>0.6</v>
      </c>
      <c r="K17" s="123">
        <v>1</v>
      </c>
      <c r="L17" s="124">
        <f>IF(K$13=0,"－",K17/K$13)</f>
        <v>0.5</v>
      </c>
      <c r="M17" s="123">
        <v>5</v>
      </c>
      <c r="N17" s="122">
        <f>IF(M$13=0,"－",M17/M$13)</f>
        <v>1</v>
      </c>
      <c r="O17" s="119">
        <v>45</v>
      </c>
      <c r="P17" s="122">
        <f>IF(O$13=0,"－",O17/O$13)</f>
        <v>0.703125</v>
      </c>
      <c r="Q17" s="119">
        <v>26</v>
      </c>
      <c r="R17" s="122">
        <f>IF(Q$13=0,"－",Q17/Q$13)</f>
        <v>0.70270270270270274</v>
      </c>
      <c r="S17" s="119">
        <v>81</v>
      </c>
      <c r="T17" s="122">
        <f>IF(S$13=0,"－",S17/S$13)</f>
        <v>0.32793522267206476</v>
      </c>
      <c r="U17" s="119">
        <v>48</v>
      </c>
      <c r="V17" s="122">
        <f>IF(U$13=0,"－",U17/U$13)</f>
        <v>0.38400000000000001</v>
      </c>
      <c r="W17" s="119">
        <v>6</v>
      </c>
      <c r="X17" s="122">
        <f>IF(W$13=0,"－",W17/W$13)</f>
        <v>0.46153846153846156</v>
      </c>
      <c r="Y17" s="119">
        <f>SUM(G17,K17,M17,O17,Q17,S17,U17,W17)</f>
        <v>218</v>
      </c>
      <c r="Z17" s="122">
        <f>IF(Y$13=0,"－",Y17/Y$13)</f>
        <v>0.43426294820717132</v>
      </c>
      <c r="AA17" s="119">
        <v>737</v>
      </c>
      <c r="AB17" s="122">
        <f>IF(AA$13=0,"－",AA17/AA$13)</f>
        <v>0.99864498644986455</v>
      </c>
      <c r="AC17" s="119">
        <f t="shared" si="1"/>
        <v>955</v>
      </c>
      <c r="AD17" s="122">
        <f>IF(AC$13=0,"－",AC17/AC$13)</f>
        <v>0.77016129032258063</v>
      </c>
    </row>
    <row r="18" spans="1:30" s="1" customFormat="1" ht="30" customHeight="1">
      <c r="A18" s="1">
        <v>14</v>
      </c>
      <c r="B18" s="35"/>
      <c r="C18" s="37"/>
      <c r="D18" s="227" t="s">
        <v>108</v>
      </c>
      <c r="E18" s="217"/>
      <c r="F18" s="61" t="s">
        <v>109</v>
      </c>
      <c r="G18" s="119">
        <v>8</v>
      </c>
      <c r="H18" s="165">
        <f>IF(G$13=0,"－",G18/G$13)</f>
        <v>0.88888888888888884</v>
      </c>
      <c r="I18" s="121">
        <v>4</v>
      </c>
      <c r="J18" s="122">
        <f>IF(I$13=0,"－",I18/I$13)</f>
        <v>0.8</v>
      </c>
      <c r="K18" s="123">
        <v>1</v>
      </c>
      <c r="L18" s="124">
        <f>IF(K$13=0,"－",K18/K$13)</f>
        <v>0.5</v>
      </c>
      <c r="M18" s="123">
        <v>5</v>
      </c>
      <c r="N18" s="122">
        <f>IF(M$13=0,"－",M18/M$13)</f>
        <v>1</v>
      </c>
      <c r="O18" s="119">
        <v>46</v>
      </c>
      <c r="P18" s="122">
        <f>IF(O$13=0,"－",O18/O$13)</f>
        <v>0.71875</v>
      </c>
      <c r="Q18" s="119">
        <v>26</v>
      </c>
      <c r="R18" s="122">
        <f>IF(Q$13=0,"－",Q18/Q$13)</f>
        <v>0.70270270270270274</v>
      </c>
      <c r="S18" s="119">
        <v>86</v>
      </c>
      <c r="T18" s="122">
        <f>IF(S$13=0,"－",S18/S$13)</f>
        <v>0.34817813765182187</v>
      </c>
      <c r="U18" s="119">
        <v>40</v>
      </c>
      <c r="V18" s="122">
        <f>IF(U$13=0,"－",U18/U$13)</f>
        <v>0.32</v>
      </c>
      <c r="W18" s="119">
        <v>8</v>
      </c>
      <c r="X18" s="122">
        <f>IF(W$13=0,"－",W18/W$13)</f>
        <v>0.61538461538461542</v>
      </c>
      <c r="Y18" s="119">
        <f t="shared" si="0"/>
        <v>220</v>
      </c>
      <c r="Z18" s="122">
        <f>IF(Y$13=0,"－",Y18/Y$13)</f>
        <v>0.43824701195219123</v>
      </c>
      <c r="AA18" s="119">
        <v>635</v>
      </c>
      <c r="AB18" s="122">
        <f>IF(AA$13=0,"－",AA18/AA$13)</f>
        <v>0.86043360433604332</v>
      </c>
      <c r="AC18" s="119">
        <f t="shared" si="1"/>
        <v>855</v>
      </c>
      <c r="AD18" s="122">
        <f>IF(AC$13=0,"－",AC18/AC$13)</f>
        <v>0.68951612903225812</v>
      </c>
    </row>
    <row r="19" spans="1:30" s="1" customFormat="1" ht="45" customHeight="1">
      <c r="A19" s="1">
        <v>15</v>
      </c>
      <c r="B19" s="216" t="s">
        <v>110</v>
      </c>
      <c r="C19" s="217"/>
      <c r="D19" s="217"/>
      <c r="E19" s="217"/>
      <c r="F19" s="59" t="s">
        <v>111</v>
      </c>
      <c r="G19" s="119">
        <v>6</v>
      </c>
      <c r="H19" s="165">
        <f>G19/G$4</f>
        <v>0.6</v>
      </c>
      <c r="I19" s="121">
        <v>4</v>
      </c>
      <c r="J19" s="122">
        <f>I19/I$4</f>
        <v>0.8</v>
      </c>
      <c r="K19" s="123">
        <v>1</v>
      </c>
      <c r="L19" s="124">
        <f>K19/K$4</f>
        <v>0.125</v>
      </c>
      <c r="M19" s="123">
        <v>4</v>
      </c>
      <c r="N19" s="122">
        <f>M19/M$4</f>
        <v>0.8</v>
      </c>
      <c r="O19" s="119">
        <v>41</v>
      </c>
      <c r="P19" s="122">
        <f>O19/O$4</f>
        <v>0.63076923076923075</v>
      </c>
      <c r="Q19" s="119">
        <v>26</v>
      </c>
      <c r="R19" s="122">
        <f>Q19/Q$4</f>
        <v>0.68421052631578949</v>
      </c>
      <c r="S19" s="119">
        <v>171</v>
      </c>
      <c r="T19" s="122">
        <f>S19/S$4</f>
        <v>0.6705882352941176</v>
      </c>
      <c r="U19" s="119">
        <v>103</v>
      </c>
      <c r="V19" s="122">
        <f>U19/U$4</f>
        <v>0.71034482758620687</v>
      </c>
      <c r="W19" s="119">
        <v>6</v>
      </c>
      <c r="X19" s="122">
        <f>W19/W$4</f>
        <v>0.46153846153846156</v>
      </c>
      <c r="Y19" s="119">
        <f t="shared" si="0"/>
        <v>358</v>
      </c>
      <c r="Z19" s="122">
        <f>Y19/Y$4</f>
        <v>0.66419294990723565</v>
      </c>
      <c r="AA19" s="119">
        <v>98</v>
      </c>
      <c r="AB19" s="122">
        <f>AA19/AA$4</f>
        <v>0.13279132791327913</v>
      </c>
      <c r="AC19" s="119">
        <f t="shared" si="1"/>
        <v>456</v>
      </c>
      <c r="AD19" s="122">
        <f>AC19/AC$4</f>
        <v>0.35708692247454971</v>
      </c>
    </row>
    <row r="20" spans="1:30" s="1" customFormat="1" ht="45" customHeight="1" thickBot="1">
      <c r="A20" s="1">
        <v>16</v>
      </c>
      <c r="B20" s="265" t="s">
        <v>112</v>
      </c>
      <c r="C20" s="266"/>
      <c r="D20" s="266"/>
      <c r="E20" s="266"/>
      <c r="F20" s="60" t="s">
        <v>113</v>
      </c>
      <c r="G20" s="149">
        <v>4</v>
      </c>
      <c r="H20" s="150">
        <f>G20/G$4</f>
        <v>0.4</v>
      </c>
      <c r="I20" s="135">
        <v>3</v>
      </c>
      <c r="J20" s="136">
        <f>I20/I$4</f>
        <v>0.6</v>
      </c>
      <c r="K20" s="151">
        <v>2</v>
      </c>
      <c r="L20" s="138">
        <f>K20/K$4</f>
        <v>0.25</v>
      </c>
      <c r="M20" s="151">
        <v>3</v>
      </c>
      <c r="N20" s="136">
        <f>M20/M$4</f>
        <v>0.6</v>
      </c>
      <c r="O20" s="149">
        <v>29</v>
      </c>
      <c r="P20" s="136">
        <f>O20/O$4</f>
        <v>0.44615384615384618</v>
      </c>
      <c r="Q20" s="149">
        <v>20</v>
      </c>
      <c r="R20" s="136">
        <f>Q20/Q$4</f>
        <v>0.52631578947368418</v>
      </c>
      <c r="S20" s="149">
        <v>148</v>
      </c>
      <c r="T20" s="136">
        <f>S20/S$4</f>
        <v>0.58039215686274515</v>
      </c>
      <c r="U20" s="149">
        <v>88</v>
      </c>
      <c r="V20" s="136">
        <f>U20/U$4</f>
        <v>0.60689655172413792</v>
      </c>
      <c r="W20" s="149">
        <v>6</v>
      </c>
      <c r="X20" s="136">
        <f>W20/W$4</f>
        <v>0.46153846153846156</v>
      </c>
      <c r="Y20" s="149">
        <f t="shared" si="0"/>
        <v>300</v>
      </c>
      <c r="Z20" s="136">
        <f>Y20/Y$4</f>
        <v>0.5565862708719852</v>
      </c>
      <c r="AA20" s="149">
        <v>95</v>
      </c>
      <c r="AB20" s="136">
        <f>AA20/AA$4</f>
        <v>0.12872628726287264</v>
      </c>
      <c r="AC20" s="149">
        <f t="shared" si="1"/>
        <v>395</v>
      </c>
      <c r="AD20" s="136">
        <f>AC20/AC$4</f>
        <v>0.30931871574001568</v>
      </c>
    </row>
    <row r="21" spans="1:30" ht="24" customHeight="1">
      <c r="B21" s="21" t="s">
        <v>89</v>
      </c>
    </row>
  </sheetData>
  <mergeCells count="26">
    <mergeCell ref="AC2:AD3"/>
    <mergeCell ref="G2:H3"/>
    <mergeCell ref="I3:J3"/>
    <mergeCell ref="K2:L3"/>
    <mergeCell ref="AA2:AB3"/>
    <mergeCell ref="Y2:Z3"/>
    <mergeCell ref="W2:X3"/>
    <mergeCell ref="U2:V3"/>
    <mergeCell ref="S2:T3"/>
    <mergeCell ref="C14:E14"/>
    <mergeCell ref="D15:E15"/>
    <mergeCell ref="B19:E19"/>
    <mergeCell ref="B20:E20"/>
    <mergeCell ref="D16:E16"/>
    <mergeCell ref="D17:E17"/>
    <mergeCell ref="D18:E18"/>
    <mergeCell ref="Q2:R3"/>
    <mergeCell ref="O2:P3"/>
    <mergeCell ref="B8:E8"/>
    <mergeCell ref="M2:N3"/>
    <mergeCell ref="B2:F3"/>
    <mergeCell ref="C9:E9"/>
    <mergeCell ref="D10:E10"/>
    <mergeCell ref="D11:E11"/>
    <mergeCell ref="D12:E12"/>
    <mergeCell ref="B13:E13"/>
  </mergeCells>
  <phoneticPr fontId="2"/>
  <printOptions horizontalCentered="1"/>
  <pageMargins left="0.31496062992125984" right="0.31496062992125984" top="0.55118110236220474" bottom="0.55118110236220474" header="0.31496062992125984" footer="0.31496062992125984"/>
  <pageSetup paperSize="8"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39770-B128-4D53-9154-BD18697D07F3}">
  <dimension ref="A1:AD36"/>
  <sheetViews>
    <sheetView zoomScale="60" zoomScaleNormal="60" workbookViewId="0">
      <pane xSplit="6" ySplit="7" topLeftCell="G8" activePane="bottomRight" state="frozen"/>
      <selection pane="bottomRight" activeCell="B2" sqref="B2:F3"/>
      <selection pane="bottomLeft"/>
      <selection pane="topRight"/>
    </sheetView>
  </sheetViews>
  <sheetFormatPr defaultRowHeight="14.25"/>
  <cols>
    <col min="1" max="1" width="4.140625" customWidth="1"/>
    <col min="2" max="3" width="5.5703125" style="21" customWidth="1"/>
    <col min="4" max="4" width="19.140625" style="21" customWidth="1"/>
    <col min="5" max="5" width="18.140625" style="22" customWidth="1"/>
    <col min="6" max="6" width="9.42578125" style="27" customWidth="1"/>
    <col min="7" max="7" width="10.5703125" style="8" customWidth="1"/>
    <col min="8" max="8" width="8.42578125" style="38" customWidth="1"/>
    <col min="9" max="9" width="10.5703125" customWidth="1"/>
    <col min="10" max="10" width="8.42578125" style="44" customWidth="1"/>
    <col min="11" max="11" width="10.5703125" style="8" customWidth="1"/>
    <col min="12" max="12" width="8.42578125" style="30" customWidth="1"/>
    <col min="13" max="13" width="10.5703125" style="8" customWidth="1"/>
    <col min="14" max="14" width="8.42578125" style="30" customWidth="1"/>
    <col min="15" max="15" width="10.5703125" style="8" customWidth="1"/>
    <col min="16" max="16" width="8.42578125" style="30" customWidth="1"/>
    <col min="17" max="17" width="10.5703125" style="8" customWidth="1"/>
    <col min="18" max="18" width="8.42578125" style="30" customWidth="1"/>
    <col min="19" max="19" width="10.5703125" style="8" customWidth="1"/>
    <col min="20" max="20" width="8.42578125" style="30" customWidth="1"/>
    <col min="21" max="21" width="10.5703125" style="8" customWidth="1"/>
    <col min="22" max="22" width="8.42578125" style="30" customWidth="1"/>
    <col min="23" max="23" width="10.5703125" style="8" customWidth="1"/>
    <col min="24" max="24" width="8.42578125" style="30" customWidth="1"/>
    <col min="25" max="25" width="10.5703125" style="8" customWidth="1"/>
    <col min="26" max="26" width="8.42578125" style="30" customWidth="1"/>
    <col min="27" max="27" width="10.5703125" style="8" customWidth="1"/>
    <col min="28" max="28" width="8.42578125" style="30" customWidth="1"/>
    <col min="29" max="29" width="10.5703125" style="8" customWidth="1"/>
    <col min="30" max="30" width="8.42578125" style="30" customWidth="1"/>
  </cols>
  <sheetData>
    <row r="1" spans="1:30" ht="28.5" customHeight="1" thickBot="1">
      <c r="A1" s="31" t="s">
        <v>114</v>
      </c>
    </row>
    <row r="2" spans="1:30" s="32" customFormat="1" ht="21.75" customHeight="1">
      <c r="B2" s="259" t="s">
        <v>1</v>
      </c>
      <c r="C2" s="260"/>
      <c r="D2" s="260"/>
      <c r="E2" s="260"/>
      <c r="F2" s="261"/>
      <c r="G2" s="254" t="s">
        <v>2</v>
      </c>
      <c r="H2" s="267"/>
      <c r="I2" s="211"/>
      <c r="J2" s="28"/>
      <c r="K2" s="254" t="s">
        <v>3</v>
      </c>
      <c r="L2" s="255"/>
      <c r="M2" s="254" t="s">
        <v>4</v>
      </c>
      <c r="N2" s="255"/>
      <c r="O2" s="254" t="s">
        <v>5</v>
      </c>
      <c r="P2" s="255"/>
      <c r="Q2" s="254" t="s">
        <v>6</v>
      </c>
      <c r="R2" s="255"/>
      <c r="S2" s="254" t="s">
        <v>7</v>
      </c>
      <c r="T2" s="255"/>
      <c r="U2" s="254" t="s">
        <v>8</v>
      </c>
      <c r="V2" s="255"/>
      <c r="W2" s="254" t="s">
        <v>9</v>
      </c>
      <c r="X2" s="255"/>
      <c r="Y2" s="254" t="s">
        <v>10</v>
      </c>
      <c r="Z2" s="255"/>
      <c r="AA2" s="254" t="s">
        <v>11</v>
      </c>
      <c r="AB2" s="255"/>
      <c r="AC2" s="254" t="s">
        <v>12</v>
      </c>
      <c r="AD2" s="255"/>
    </row>
    <row r="3" spans="1:30" s="32" customFormat="1" ht="24" customHeight="1" thickBot="1">
      <c r="B3" s="262"/>
      <c r="C3" s="263"/>
      <c r="D3" s="263"/>
      <c r="E3" s="263"/>
      <c r="F3" s="264"/>
      <c r="G3" s="256"/>
      <c r="H3" s="268"/>
      <c r="I3" s="269" t="s">
        <v>13</v>
      </c>
      <c r="J3" s="270"/>
      <c r="K3" s="256"/>
      <c r="L3" s="257"/>
      <c r="M3" s="256"/>
      <c r="N3" s="257"/>
      <c r="O3" s="256"/>
      <c r="P3" s="257"/>
      <c r="Q3" s="256"/>
      <c r="R3" s="257"/>
      <c r="S3" s="256"/>
      <c r="T3" s="257"/>
      <c r="U3" s="256"/>
      <c r="V3" s="257"/>
      <c r="W3" s="256"/>
      <c r="X3" s="257"/>
      <c r="Y3" s="256"/>
      <c r="Z3" s="257"/>
      <c r="AA3" s="256"/>
      <c r="AB3" s="257"/>
      <c r="AC3" s="256"/>
      <c r="AD3" s="257"/>
    </row>
    <row r="4" spans="1:30" s="1" customFormat="1" ht="30" customHeight="1" thickBot="1">
      <c r="A4" s="1">
        <v>1</v>
      </c>
      <c r="B4" s="9" t="s">
        <v>14</v>
      </c>
      <c r="C4" s="10"/>
      <c r="D4" s="10"/>
      <c r="E4" s="10"/>
      <c r="F4" s="24"/>
      <c r="G4" s="80">
        <v>10</v>
      </c>
      <c r="H4" s="139"/>
      <c r="I4" s="140">
        <v>5</v>
      </c>
      <c r="J4" s="83"/>
      <c r="K4" s="80">
        <v>8</v>
      </c>
      <c r="L4" s="83"/>
      <c r="M4" s="80">
        <v>5</v>
      </c>
      <c r="N4" s="83"/>
      <c r="O4" s="80">
        <v>65</v>
      </c>
      <c r="P4" s="83"/>
      <c r="Q4" s="80">
        <v>38</v>
      </c>
      <c r="R4" s="83"/>
      <c r="S4" s="80">
        <v>255</v>
      </c>
      <c r="T4" s="83"/>
      <c r="U4" s="80">
        <v>145</v>
      </c>
      <c r="V4" s="83"/>
      <c r="W4" s="80">
        <v>13</v>
      </c>
      <c r="X4" s="83"/>
      <c r="Y4" s="80">
        <f>SUM(G4,K4,M4,O4,Q4,S4,U4,W4)</f>
        <v>539</v>
      </c>
      <c r="Z4" s="83"/>
      <c r="AA4" s="80">
        <v>738</v>
      </c>
      <c r="AB4" s="83"/>
      <c r="AC4" s="80">
        <f>SUM(Y4,AA4)</f>
        <v>1277</v>
      </c>
      <c r="AD4" s="29"/>
    </row>
    <row r="5" spans="1:30" s="1" customFormat="1" ht="30" customHeight="1">
      <c r="A5" s="1">
        <v>2</v>
      </c>
      <c r="B5" s="13" t="s">
        <v>91</v>
      </c>
      <c r="C5" s="14"/>
      <c r="D5" s="15"/>
      <c r="E5" s="15"/>
      <c r="F5" s="23"/>
      <c r="G5" s="84">
        <v>61622</v>
      </c>
      <c r="H5" s="142"/>
      <c r="I5" s="143">
        <v>38010</v>
      </c>
      <c r="J5" s="87"/>
      <c r="K5" s="89">
        <v>48</v>
      </c>
      <c r="L5" s="90"/>
      <c r="M5" s="89">
        <v>269</v>
      </c>
      <c r="N5" s="88"/>
      <c r="O5" s="84">
        <v>17787</v>
      </c>
      <c r="P5" s="88"/>
      <c r="Q5" s="84">
        <v>5013</v>
      </c>
      <c r="R5" s="88"/>
      <c r="S5" s="84">
        <v>10162</v>
      </c>
      <c r="T5" s="88"/>
      <c r="U5" s="84">
        <v>1868</v>
      </c>
      <c r="V5" s="88"/>
      <c r="W5" s="84">
        <v>1087</v>
      </c>
      <c r="X5" s="88"/>
      <c r="Y5" s="84">
        <f t="shared" ref="Y5:Y35" si="0">SUM(G5,K5,M5,O5,Q5,S5,U5,W5)</f>
        <v>97856</v>
      </c>
      <c r="Z5" s="88"/>
      <c r="AA5" s="84">
        <v>8198</v>
      </c>
      <c r="AB5" s="88"/>
      <c r="AC5" s="84">
        <f t="shared" ref="AC5:AC35" si="1">SUM(Y5,AA5)</f>
        <v>106054</v>
      </c>
      <c r="AD5" s="11"/>
    </row>
    <row r="6" spans="1:30" s="1" customFormat="1" ht="30" customHeight="1" thickBot="1">
      <c r="A6" s="1">
        <v>3</v>
      </c>
      <c r="B6" s="16" t="s">
        <v>16</v>
      </c>
      <c r="C6" s="17"/>
      <c r="D6" s="17"/>
      <c r="E6" s="17"/>
      <c r="F6" s="25"/>
      <c r="G6" s="91">
        <v>82958</v>
      </c>
      <c r="H6" s="144"/>
      <c r="I6" s="145">
        <v>51509</v>
      </c>
      <c r="J6" s="94"/>
      <c r="K6" s="96">
        <v>13367</v>
      </c>
      <c r="L6" s="97"/>
      <c r="M6" s="96">
        <v>348</v>
      </c>
      <c r="N6" s="95"/>
      <c r="O6" s="91">
        <v>35910</v>
      </c>
      <c r="P6" s="95"/>
      <c r="Q6" s="91">
        <v>9373</v>
      </c>
      <c r="R6" s="95"/>
      <c r="S6" s="91">
        <v>18886</v>
      </c>
      <c r="T6" s="95"/>
      <c r="U6" s="91">
        <v>2257</v>
      </c>
      <c r="V6" s="95"/>
      <c r="W6" s="91">
        <v>1671</v>
      </c>
      <c r="X6" s="95"/>
      <c r="Y6" s="91">
        <f t="shared" si="0"/>
        <v>164770</v>
      </c>
      <c r="Z6" s="95"/>
      <c r="AA6" s="91">
        <v>12048</v>
      </c>
      <c r="AB6" s="95"/>
      <c r="AC6" s="91">
        <f t="shared" si="1"/>
        <v>176818</v>
      </c>
      <c r="AD6" s="12"/>
    </row>
    <row r="7" spans="1:30" s="6" customFormat="1" ht="9.75" customHeight="1" thickBot="1">
      <c r="B7" s="77"/>
      <c r="C7" s="77"/>
      <c r="D7" s="77"/>
      <c r="E7" s="77"/>
      <c r="F7" s="78"/>
      <c r="G7" s="98"/>
      <c r="H7" s="146"/>
      <c r="I7" s="98"/>
      <c r="J7" s="100"/>
      <c r="K7" s="98"/>
      <c r="L7" s="98"/>
      <c r="M7" s="98"/>
      <c r="N7" s="98"/>
      <c r="O7" s="98"/>
      <c r="P7" s="98"/>
      <c r="Q7" s="98"/>
      <c r="R7" s="98"/>
      <c r="S7" s="98"/>
      <c r="T7" s="98"/>
      <c r="U7" s="98"/>
      <c r="V7" s="98"/>
      <c r="W7" s="98"/>
      <c r="X7" s="98"/>
      <c r="Y7" s="98"/>
      <c r="Z7" s="98"/>
      <c r="AA7" s="98"/>
      <c r="AB7" s="98"/>
      <c r="AC7" s="98"/>
      <c r="AD7" s="79"/>
    </row>
    <row r="8" spans="1:30" s="1" customFormat="1" ht="30" customHeight="1">
      <c r="A8" s="1">
        <v>4</v>
      </c>
      <c r="B8" s="243" t="s">
        <v>115</v>
      </c>
      <c r="C8" s="244"/>
      <c r="D8" s="244"/>
      <c r="E8" s="244"/>
      <c r="F8" s="58" t="s">
        <v>93</v>
      </c>
      <c r="G8" s="101">
        <v>10</v>
      </c>
      <c r="H8" s="102">
        <f>G8/G4</f>
        <v>1</v>
      </c>
      <c r="I8" s="103">
        <v>5</v>
      </c>
      <c r="J8" s="104">
        <f>I8/I4</f>
        <v>1</v>
      </c>
      <c r="K8" s="101">
        <v>2</v>
      </c>
      <c r="L8" s="104">
        <f>K8/K4</f>
        <v>0.25</v>
      </c>
      <c r="M8" s="101">
        <v>5</v>
      </c>
      <c r="N8" s="104">
        <f>M8/M4</f>
        <v>1</v>
      </c>
      <c r="O8" s="101">
        <v>65</v>
      </c>
      <c r="P8" s="104">
        <f>O8/O4</f>
        <v>1</v>
      </c>
      <c r="Q8" s="101">
        <v>37</v>
      </c>
      <c r="R8" s="104">
        <f>Q8/Q4</f>
        <v>0.97368421052631582</v>
      </c>
      <c r="S8" s="101">
        <v>244</v>
      </c>
      <c r="T8" s="104">
        <f>S8/S4</f>
        <v>0.95686274509803926</v>
      </c>
      <c r="U8" s="101">
        <v>137</v>
      </c>
      <c r="V8" s="104">
        <f>U8/U4</f>
        <v>0.94482758620689655</v>
      </c>
      <c r="W8" s="101">
        <v>13</v>
      </c>
      <c r="X8" s="104">
        <f>W8/W4</f>
        <v>1</v>
      </c>
      <c r="Y8" s="101">
        <f t="shared" si="0"/>
        <v>513</v>
      </c>
      <c r="Z8" s="104">
        <f>Y8/Y4</f>
        <v>0.95176252319109467</v>
      </c>
      <c r="AA8" s="101">
        <v>737</v>
      </c>
      <c r="AB8" s="104">
        <f>AA8/AA4</f>
        <v>0.99864498644986455</v>
      </c>
      <c r="AC8" s="101">
        <f t="shared" si="1"/>
        <v>1250</v>
      </c>
      <c r="AD8" s="45">
        <f>AC8/AC4</f>
        <v>0.97885669537979636</v>
      </c>
    </row>
    <row r="9" spans="1:30" s="1" customFormat="1" ht="30" customHeight="1">
      <c r="A9" s="1">
        <v>5</v>
      </c>
      <c r="B9" s="18"/>
      <c r="C9" s="251" t="s">
        <v>116</v>
      </c>
      <c r="D9" s="252"/>
      <c r="E9" s="252"/>
      <c r="F9" s="34"/>
      <c r="G9" s="107"/>
      <c r="H9" s="108"/>
      <c r="I9" s="109"/>
      <c r="J9" s="110"/>
      <c r="K9" s="107"/>
      <c r="L9" s="110"/>
      <c r="M9" s="107"/>
      <c r="N9" s="110"/>
      <c r="O9" s="107"/>
      <c r="P9" s="110"/>
      <c r="Q9" s="107"/>
      <c r="R9" s="110"/>
      <c r="S9" s="107"/>
      <c r="T9" s="110"/>
      <c r="U9" s="107"/>
      <c r="V9" s="110"/>
      <c r="W9" s="107"/>
      <c r="X9" s="110"/>
      <c r="Y9" s="107"/>
      <c r="Z9" s="110"/>
      <c r="AA9" s="107"/>
      <c r="AB9" s="110"/>
      <c r="AC9" s="107"/>
      <c r="AD9" s="46"/>
    </row>
    <row r="10" spans="1:30" s="1" customFormat="1" ht="30" customHeight="1">
      <c r="A10" s="1">
        <v>6</v>
      </c>
      <c r="B10" s="35"/>
      <c r="C10" s="20"/>
      <c r="D10" s="227" t="s">
        <v>117</v>
      </c>
      <c r="E10" s="217"/>
      <c r="F10" s="61" t="s">
        <v>22</v>
      </c>
      <c r="G10" s="107">
        <v>10</v>
      </c>
      <c r="H10" s="108">
        <f>IF(G$8=0,"－",G10/G$8)</f>
        <v>1</v>
      </c>
      <c r="I10" s="109">
        <v>5</v>
      </c>
      <c r="J10" s="110">
        <f>IF(I$8=0,"－",I10/I$8)</f>
        <v>1</v>
      </c>
      <c r="K10" s="107">
        <v>2</v>
      </c>
      <c r="L10" s="110">
        <f>IF(K$8=0,"－",K10/K$8)</f>
        <v>1</v>
      </c>
      <c r="M10" s="107">
        <v>5</v>
      </c>
      <c r="N10" s="110">
        <f>IF(M$8=0,"－",M10/M$8)</f>
        <v>1</v>
      </c>
      <c r="O10" s="107">
        <v>65</v>
      </c>
      <c r="P10" s="110">
        <f>IF(O$8=0,"－",O10/O$8)</f>
        <v>1</v>
      </c>
      <c r="Q10" s="107">
        <v>35</v>
      </c>
      <c r="R10" s="110">
        <f>IF(Q$8=0,"－",Q10/Q$8)</f>
        <v>0.94594594594594594</v>
      </c>
      <c r="S10" s="107">
        <v>238</v>
      </c>
      <c r="T10" s="110">
        <f>IF(S$8=0,"－",S10/S$8)</f>
        <v>0.97540983606557374</v>
      </c>
      <c r="U10" s="107">
        <v>124</v>
      </c>
      <c r="V10" s="110">
        <f>IF(U$8=0,"－",U10/U$8)</f>
        <v>0.9051094890510949</v>
      </c>
      <c r="W10" s="107">
        <v>13</v>
      </c>
      <c r="X10" s="110">
        <f>IF(W$8=0,"－",W10/W$8)</f>
        <v>1</v>
      </c>
      <c r="Y10" s="107">
        <f t="shared" si="0"/>
        <v>492</v>
      </c>
      <c r="Z10" s="110">
        <f>IF(Y$8=0,"－",Y10/Y$8)</f>
        <v>0.95906432748538006</v>
      </c>
      <c r="AA10" s="107">
        <v>681</v>
      </c>
      <c r="AB10" s="110">
        <f>IF(AA$8=0,"－",AA10/AA$8)</f>
        <v>0.92401628222523746</v>
      </c>
      <c r="AC10" s="107">
        <f t="shared" si="1"/>
        <v>1173</v>
      </c>
      <c r="AD10" s="46">
        <f>IF(AC$8=0,"－",AC10/AC$8)</f>
        <v>0.93840000000000001</v>
      </c>
    </row>
    <row r="11" spans="1:30" s="1" customFormat="1" ht="30" customHeight="1">
      <c r="A11" s="1">
        <v>7</v>
      </c>
      <c r="B11" s="35"/>
      <c r="C11" s="20"/>
      <c r="D11" s="227" t="s">
        <v>118</v>
      </c>
      <c r="E11" s="217"/>
      <c r="F11" s="61" t="s">
        <v>24</v>
      </c>
      <c r="G11" s="107">
        <v>9</v>
      </c>
      <c r="H11" s="108">
        <f t="shared" ref="H11:J13" si="2">IF(G$8=0,"－",G11/G$8)</f>
        <v>0.9</v>
      </c>
      <c r="I11" s="109">
        <v>5</v>
      </c>
      <c r="J11" s="110">
        <f t="shared" si="2"/>
        <v>1</v>
      </c>
      <c r="K11" s="107">
        <v>1</v>
      </c>
      <c r="L11" s="110">
        <f>IF(K$8=0,"－",K11/K$8)</f>
        <v>0.5</v>
      </c>
      <c r="M11" s="107">
        <v>4</v>
      </c>
      <c r="N11" s="110">
        <f>IF(M$8=0,"－",M11/M$8)</f>
        <v>0.8</v>
      </c>
      <c r="O11" s="107">
        <v>64</v>
      </c>
      <c r="P11" s="110">
        <f>IF(O$8=0,"－",O11/O$8)</f>
        <v>0.98461538461538467</v>
      </c>
      <c r="Q11" s="107">
        <v>34</v>
      </c>
      <c r="R11" s="110">
        <f>IF(Q$8=0,"－",Q11/Q$8)</f>
        <v>0.91891891891891897</v>
      </c>
      <c r="S11" s="107">
        <v>204</v>
      </c>
      <c r="T11" s="110">
        <f>IF(S$8=0,"－",S11/S$8)</f>
        <v>0.83606557377049184</v>
      </c>
      <c r="U11" s="107">
        <v>118</v>
      </c>
      <c r="V11" s="110">
        <f>IF(U$8=0,"－",U11/U$8)</f>
        <v>0.86131386861313863</v>
      </c>
      <c r="W11" s="107">
        <v>10</v>
      </c>
      <c r="X11" s="110">
        <f>IF(W$8=0,"－",W11/W$8)</f>
        <v>0.76923076923076927</v>
      </c>
      <c r="Y11" s="107">
        <f t="shared" si="0"/>
        <v>444</v>
      </c>
      <c r="Z11" s="110">
        <f>IF(Y$8=0,"－",Y11/Y$8)</f>
        <v>0.86549707602339176</v>
      </c>
      <c r="AA11" s="107">
        <v>707</v>
      </c>
      <c r="AB11" s="110">
        <f>IF(AA$8=0,"－",AA11/AA$8)</f>
        <v>0.95929443690637717</v>
      </c>
      <c r="AC11" s="107">
        <f t="shared" si="1"/>
        <v>1151</v>
      </c>
      <c r="AD11" s="46">
        <f>IF(AC$8=0,"－",AC11/AC$8)</f>
        <v>0.92079999999999995</v>
      </c>
    </row>
    <row r="12" spans="1:30" s="1" customFormat="1" ht="30" customHeight="1">
      <c r="A12" s="1">
        <v>8</v>
      </c>
      <c r="B12" s="35"/>
      <c r="C12" s="20"/>
      <c r="D12" s="227" t="s">
        <v>119</v>
      </c>
      <c r="E12" s="217"/>
      <c r="F12" s="61" t="s">
        <v>98</v>
      </c>
      <c r="G12" s="113">
        <v>0</v>
      </c>
      <c r="H12" s="108">
        <f t="shared" si="2"/>
        <v>0</v>
      </c>
      <c r="I12" s="114">
        <v>0</v>
      </c>
      <c r="J12" s="115">
        <f t="shared" si="2"/>
        <v>0</v>
      </c>
      <c r="K12" s="113">
        <v>0</v>
      </c>
      <c r="L12" s="115">
        <f>IF(K$8=0,"－",K12/K$8)</f>
        <v>0</v>
      </c>
      <c r="M12" s="113">
        <v>0</v>
      </c>
      <c r="N12" s="115">
        <f>IF(M$8=0,"－",M12/M$8)</f>
        <v>0</v>
      </c>
      <c r="O12" s="113">
        <v>3</v>
      </c>
      <c r="P12" s="115">
        <f>IF(O$8=0,"－",O12/O$8)</f>
        <v>4.6153846153846156E-2</v>
      </c>
      <c r="Q12" s="113">
        <v>0</v>
      </c>
      <c r="R12" s="115">
        <f>IF(Q$8=0,"－",Q12/Q$8)</f>
        <v>0</v>
      </c>
      <c r="S12" s="113">
        <v>1</v>
      </c>
      <c r="T12" s="115">
        <f>IF(S$8=0,"－",S12/S$8)</f>
        <v>4.0983606557377051E-3</v>
      </c>
      <c r="U12" s="113">
        <v>0</v>
      </c>
      <c r="V12" s="115">
        <f>IF(U$8=0,"－",U12/U$8)</f>
        <v>0</v>
      </c>
      <c r="W12" s="113">
        <v>0</v>
      </c>
      <c r="X12" s="115">
        <f>IF(W$8=0,"－",W12/W$8)</f>
        <v>0</v>
      </c>
      <c r="Y12" s="113">
        <f t="shared" si="0"/>
        <v>4</v>
      </c>
      <c r="Z12" s="115">
        <f>IF(Y$8=0,"－",Y12/Y$8)</f>
        <v>7.7972709551656916E-3</v>
      </c>
      <c r="AA12" s="113">
        <v>1</v>
      </c>
      <c r="AB12" s="115">
        <f>IF(AA$8=0,"－",AA12/AA$8)</f>
        <v>1.3568521031207597E-3</v>
      </c>
      <c r="AC12" s="113">
        <f t="shared" si="1"/>
        <v>5</v>
      </c>
      <c r="AD12" s="47">
        <f>IF(AC$8=0,"－",AC12/AC$8)</f>
        <v>4.0000000000000001E-3</v>
      </c>
    </row>
    <row r="13" spans="1:30" s="1" customFormat="1" ht="30" customHeight="1">
      <c r="A13" s="1">
        <v>9</v>
      </c>
      <c r="B13" s="36"/>
      <c r="C13" s="37"/>
      <c r="D13" s="227" t="s">
        <v>120</v>
      </c>
      <c r="E13" s="217"/>
      <c r="F13" s="61" t="s">
        <v>121</v>
      </c>
      <c r="G13" s="107">
        <v>3</v>
      </c>
      <c r="H13" s="108">
        <f t="shared" si="2"/>
        <v>0.3</v>
      </c>
      <c r="I13" s="109">
        <v>2</v>
      </c>
      <c r="J13" s="110">
        <f t="shared" si="2"/>
        <v>0.4</v>
      </c>
      <c r="K13" s="107">
        <v>0</v>
      </c>
      <c r="L13" s="110">
        <f>IF(K$8=0,"－",K13/K$8)</f>
        <v>0</v>
      </c>
      <c r="M13" s="107">
        <v>1</v>
      </c>
      <c r="N13" s="110">
        <f>IF(M$8=0,"－",M13/M$8)</f>
        <v>0.2</v>
      </c>
      <c r="O13" s="107">
        <v>14</v>
      </c>
      <c r="P13" s="110">
        <f>IF(O$8=0,"－",O13/O$8)</f>
        <v>0.2153846153846154</v>
      </c>
      <c r="Q13" s="107">
        <v>4</v>
      </c>
      <c r="R13" s="110">
        <f>IF(Q$8=0,"－",Q13/Q$8)</f>
        <v>0.10810810810810811</v>
      </c>
      <c r="S13" s="107">
        <v>35</v>
      </c>
      <c r="T13" s="110">
        <f>IF(S$8=0,"－",S13/S$8)</f>
        <v>0.14344262295081966</v>
      </c>
      <c r="U13" s="107">
        <v>9</v>
      </c>
      <c r="V13" s="110">
        <f>IF(U$8=0,"－",U13/U$8)</f>
        <v>6.569343065693431E-2</v>
      </c>
      <c r="W13" s="107">
        <v>1</v>
      </c>
      <c r="X13" s="110">
        <f>IF(W$8=0,"－",W13/W$8)</f>
        <v>7.6923076923076927E-2</v>
      </c>
      <c r="Y13" s="113">
        <f t="shared" si="0"/>
        <v>67</v>
      </c>
      <c r="Z13" s="118">
        <f>IF(Y$8=0,"－",Y13/Y$8)</f>
        <v>0.13060428849902533</v>
      </c>
      <c r="AA13" s="113">
        <v>21</v>
      </c>
      <c r="AB13" s="118">
        <f>IF(AA$8=0,"－",AA13/AA$8)</f>
        <v>2.8493894165535955E-2</v>
      </c>
      <c r="AC13" s="113">
        <f t="shared" si="1"/>
        <v>88</v>
      </c>
      <c r="AD13" s="46">
        <f>IF(AC$8=0,"－",AC13/AC$8)</f>
        <v>7.0400000000000004E-2</v>
      </c>
    </row>
    <row r="14" spans="1:30" s="1" customFormat="1" ht="30" customHeight="1">
      <c r="A14" s="1">
        <v>10</v>
      </c>
      <c r="B14" s="253" t="s">
        <v>122</v>
      </c>
      <c r="C14" s="274"/>
      <c r="D14" s="274"/>
      <c r="E14" s="274"/>
      <c r="F14" s="62" t="s">
        <v>123</v>
      </c>
      <c r="G14" s="119">
        <v>8</v>
      </c>
      <c r="H14" s="120">
        <f>G14/G4</f>
        <v>0.8</v>
      </c>
      <c r="I14" s="121">
        <v>5</v>
      </c>
      <c r="J14" s="122">
        <f>I14/I4</f>
        <v>1</v>
      </c>
      <c r="K14" s="119">
        <v>3</v>
      </c>
      <c r="L14" s="122">
        <f>K14/K4</f>
        <v>0.375</v>
      </c>
      <c r="M14" s="119">
        <v>2</v>
      </c>
      <c r="N14" s="122">
        <f>M14/M4</f>
        <v>0.4</v>
      </c>
      <c r="O14" s="119">
        <v>4</v>
      </c>
      <c r="P14" s="122">
        <f>O14/O4</f>
        <v>6.1538461538461542E-2</v>
      </c>
      <c r="Q14" s="119">
        <v>1</v>
      </c>
      <c r="R14" s="122">
        <f>Q14/Q4</f>
        <v>2.6315789473684209E-2</v>
      </c>
      <c r="S14" s="119">
        <v>9</v>
      </c>
      <c r="T14" s="122">
        <f>S14/S4</f>
        <v>3.5294117647058823E-2</v>
      </c>
      <c r="U14" s="119">
        <v>8</v>
      </c>
      <c r="V14" s="122">
        <f>U14/U4</f>
        <v>5.5172413793103448E-2</v>
      </c>
      <c r="W14" s="119">
        <v>0</v>
      </c>
      <c r="X14" s="122">
        <f>W14/W4</f>
        <v>0</v>
      </c>
      <c r="Y14" s="107">
        <f t="shared" si="0"/>
        <v>35</v>
      </c>
      <c r="Z14" s="110">
        <f>Y14/Y4</f>
        <v>6.4935064935064929E-2</v>
      </c>
      <c r="AA14" s="107">
        <v>11</v>
      </c>
      <c r="AB14" s="110">
        <f>AA14/AA4</f>
        <v>1.4905149051490514E-2</v>
      </c>
      <c r="AC14" s="107">
        <f t="shared" si="1"/>
        <v>46</v>
      </c>
      <c r="AD14" s="48">
        <f>AC14/AC4</f>
        <v>3.6021926389976505E-2</v>
      </c>
    </row>
    <row r="15" spans="1:30" s="1" customFormat="1" ht="30" customHeight="1">
      <c r="A15" s="1">
        <v>11</v>
      </c>
      <c r="B15" s="7"/>
      <c r="C15" s="251" t="s">
        <v>124</v>
      </c>
      <c r="D15" s="252"/>
      <c r="E15" s="252"/>
      <c r="F15" s="34"/>
      <c r="G15" s="119"/>
      <c r="H15" s="120"/>
      <c r="I15" s="121"/>
      <c r="J15" s="122"/>
      <c r="K15" s="119"/>
      <c r="L15" s="122"/>
      <c r="M15" s="119"/>
      <c r="N15" s="122"/>
      <c r="O15" s="119"/>
      <c r="P15" s="122"/>
      <c r="Q15" s="119"/>
      <c r="R15" s="122"/>
      <c r="S15" s="119"/>
      <c r="T15" s="122"/>
      <c r="U15" s="119"/>
      <c r="V15" s="122"/>
      <c r="W15" s="119"/>
      <c r="X15" s="122"/>
      <c r="Y15" s="119"/>
      <c r="Z15" s="122"/>
      <c r="AA15" s="119"/>
      <c r="AB15" s="122"/>
      <c r="AC15" s="119"/>
      <c r="AD15" s="48"/>
    </row>
    <row r="16" spans="1:30" s="1" customFormat="1" ht="30" customHeight="1">
      <c r="A16" s="1">
        <v>12</v>
      </c>
      <c r="B16" s="18"/>
      <c r="C16" s="20"/>
      <c r="D16" s="227" t="s">
        <v>125</v>
      </c>
      <c r="E16" s="217"/>
      <c r="F16" s="61" t="s">
        <v>126</v>
      </c>
      <c r="G16" s="119">
        <v>8</v>
      </c>
      <c r="H16" s="120">
        <f>IF(G$14=0,"－",G16/G$14)</f>
        <v>1</v>
      </c>
      <c r="I16" s="121">
        <v>5</v>
      </c>
      <c r="J16" s="122">
        <f>IF(I$14=0,"－",I16/I$14)</f>
        <v>1</v>
      </c>
      <c r="K16" s="119">
        <v>3</v>
      </c>
      <c r="L16" s="122">
        <f>IF(K$14=0,"－",K16/K$14)</f>
        <v>1</v>
      </c>
      <c r="M16" s="119">
        <v>2</v>
      </c>
      <c r="N16" s="122">
        <f>IF(M$14=0,"－",M16/M$14)</f>
        <v>1</v>
      </c>
      <c r="O16" s="119">
        <v>4</v>
      </c>
      <c r="P16" s="122">
        <f>IF(O$14=0,"－",O16/O$14)</f>
        <v>1</v>
      </c>
      <c r="Q16" s="119">
        <v>1</v>
      </c>
      <c r="R16" s="122">
        <f>IF(Q$14=0,"－",Q16/Q$14)</f>
        <v>1</v>
      </c>
      <c r="S16" s="119">
        <v>9</v>
      </c>
      <c r="T16" s="122">
        <f>IF(S$14=0,"－",S16/S$14)</f>
        <v>1</v>
      </c>
      <c r="U16" s="119">
        <v>8</v>
      </c>
      <c r="V16" s="122">
        <f>IF(U$14=0,"－",U16/U$14)</f>
        <v>1</v>
      </c>
      <c r="W16" s="119">
        <v>0</v>
      </c>
      <c r="X16" s="122" t="str">
        <f>IF(W$14=0,"－",W16/W$14)</f>
        <v>－</v>
      </c>
      <c r="Y16" s="119">
        <f t="shared" si="0"/>
        <v>35</v>
      </c>
      <c r="Z16" s="122">
        <f>IF(Y$14=0,"－",Y16/Y$14)</f>
        <v>1</v>
      </c>
      <c r="AA16" s="119">
        <v>11</v>
      </c>
      <c r="AB16" s="122">
        <f>IF(AA$14=0,"－",AA16/AA$14)</f>
        <v>1</v>
      </c>
      <c r="AC16" s="119">
        <f t="shared" si="1"/>
        <v>46</v>
      </c>
      <c r="AD16" s="48">
        <f>IF(AC$14=0,"－",AC16/AC$14)</f>
        <v>1</v>
      </c>
    </row>
    <row r="17" spans="1:30" s="1" customFormat="1" ht="30" customHeight="1">
      <c r="A17" s="177">
        <v>13</v>
      </c>
      <c r="B17" s="178"/>
      <c r="C17" s="179"/>
      <c r="D17" s="222" t="s">
        <v>127</v>
      </c>
      <c r="E17" s="219"/>
      <c r="F17" s="180" t="s">
        <v>128</v>
      </c>
      <c r="G17" s="123">
        <v>4</v>
      </c>
      <c r="H17" s="120">
        <f t="shared" ref="H17:J18" si="3">IF(G$14=0,"－",G17/G$14)</f>
        <v>0.5</v>
      </c>
      <c r="I17" s="121">
        <v>3</v>
      </c>
      <c r="J17" s="122">
        <f t="shared" si="3"/>
        <v>0.6</v>
      </c>
      <c r="K17" s="119">
        <v>0</v>
      </c>
      <c r="L17" s="122">
        <f>IF(K$14=0,"－",K17/K$14)</f>
        <v>0</v>
      </c>
      <c r="M17" s="119">
        <v>0</v>
      </c>
      <c r="N17" s="122">
        <f>IF(M$14=0,"－",M17/M$14)</f>
        <v>0</v>
      </c>
      <c r="O17" s="119">
        <v>1</v>
      </c>
      <c r="P17" s="122">
        <f>IF(O$14=0,"－",O17/O$14)</f>
        <v>0.25</v>
      </c>
      <c r="Q17" s="119">
        <v>0</v>
      </c>
      <c r="R17" s="122">
        <f>IF(Q$14=0,"－",Q17/Q$14)</f>
        <v>0</v>
      </c>
      <c r="S17" s="119">
        <v>1</v>
      </c>
      <c r="T17" s="122">
        <f>IF(S$14=0,"－",S17/S$14)</f>
        <v>0.1111111111111111</v>
      </c>
      <c r="U17" s="119">
        <v>3</v>
      </c>
      <c r="V17" s="122">
        <f>IF(U$14=0,"－",U17/U$14)</f>
        <v>0.375</v>
      </c>
      <c r="W17" s="119">
        <v>0</v>
      </c>
      <c r="X17" s="122" t="str">
        <f>IF(W$14=0,"－",W17/W$14)</f>
        <v>－</v>
      </c>
      <c r="Y17" s="119">
        <f t="shared" si="0"/>
        <v>9</v>
      </c>
      <c r="Z17" s="122">
        <f>IF(Y$14=0,"－",Y17/Y$14)</f>
        <v>0.25714285714285712</v>
      </c>
      <c r="AA17" s="119">
        <v>1</v>
      </c>
      <c r="AB17" s="122">
        <f>IF(AA$14=0,"－",AA17/AA$14)</f>
        <v>9.0909090909090912E-2</v>
      </c>
      <c r="AC17" s="119">
        <f t="shared" si="1"/>
        <v>10</v>
      </c>
      <c r="AD17" s="48">
        <f>IF(AC$14=0,"－",AC17/AC$14)</f>
        <v>0.21739130434782608</v>
      </c>
    </row>
    <row r="18" spans="1:30" s="1" customFormat="1" ht="30" customHeight="1">
      <c r="A18" s="177">
        <v>14</v>
      </c>
      <c r="B18" s="181"/>
      <c r="C18" s="182"/>
      <c r="D18" s="222" t="s">
        <v>97</v>
      </c>
      <c r="E18" s="219"/>
      <c r="F18" s="180" t="s">
        <v>129</v>
      </c>
      <c r="G18" s="123">
        <v>0</v>
      </c>
      <c r="H18" s="120">
        <f t="shared" si="3"/>
        <v>0</v>
      </c>
      <c r="I18" s="121">
        <v>0</v>
      </c>
      <c r="J18" s="122">
        <f t="shared" si="3"/>
        <v>0</v>
      </c>
      <c r="K18" s="119">
        <v>2</v>
      </c>
      <c r="L18" s="122">
        <f>IF(K$14=0,"－",K18/K$14)</f>
        <v>0.66666666666666663</v>
      </c>
      <c r="M18" s="119">
        <v>0</v>
      </c>
      <c r="N18" s="122">
        <f>IF(M$14=0,"－",M18/M$14)</f>
        <v>0</v>
      </c>
      <c r="O18" s="119">
        <v>1</v>
      </c>
      <c r="P18" s="122">
        <f>IF(O$14=0,"－",O18/O$14)</f>
        <v>0.25</v>
      </c>
      <c r="Q18" s="119">
        <v>0</v>
      </c>
      <c r="R18" s="122">
        <f>IF(Q$14=0,"－",Q18/Q$14)</f>
        <v>0</v>
      </c>
      <c r="S18" s="119">
        <v>1</v>
      </c>
      <c r="T18" s="122">
        <f>IF(S$14=0,"－",S18/S$14)</f>
        <v>0.1111111111111111</v>
      </c>
      <c r="U18" s="119">
        <v>0</v>
      </c>
      <c r="V18" s="122">
        <f>IF(U$14=0,"－",U18/U$14)</f>
        <v>0</v>
      </c>
      <c r="W18" s="119">
        <v>0</v>
      </c>
      <c r="X18" s="122" t="str">
        <f>IF(W$14=0,"－",W18/W$14)</f>
        <v>－</v>
      </c>
      <c r="Y18" s="119">
        <f t="shared" si="0"/>
        <v>4</v>
      </c>
      <c r="Z18" s="122">
        <f>IF(Y$14=0,"－",Y18/Y$14)</f>
        <v>0.11428571428571428</v>
      </c>
      <c r="AA18" s="119">
        <v>0</v>
      </c>
      <c r="AB18" s="122">
        <f>IF(AA$14=0,"－",AA18/AA$14)</f>
        <v>0</v>
      </c>
      <c r="AC18" s="119">
        <f t="shared" si="1"/>
        <v>4</v>
      </c>
      <c r="AD18" s="48">
        <f>IF(AC$14=0,"－",AC18/AC$14)</f>
        <v>8.6956521739130432E-2</v>
      </c>
    </row>
    <row r="19" spans="1:30" s="1" customFormat="1" ht="45" customHeight="1">
      <c r="A19" s="177">
        <v>15</v>
      </c>
      <c r="B19" s="181"/>
      <c r="C19" s="222" t="s">
        <v>130</v>
      </c>
      <c r="D19" s="219"/>
      <c r="E19" s="219"/>
      <c r="F19" s="180" t="s">
        <v>131</v>
      </c>
      <c r="G19" s="123">
        <v>2</v>
      </c>
      <c r="H19" s="120">
        <f>IF(G$14=0,"－",G19/G$14)</f>
        <v>0.25</v>
      </c>
      <c r="I19" s="121">
        <v>1</v>
      </c>
      <c r="J19" s="122">
        <f>IF(I$14=0,"－",I19/I$14)</f>
        <v>0.2</v>
      </c>
      <c r="K19" s="119">
        <v>0</v>
      </c>
      <c r="L19" s="122">
        <f>IF(K$14=0,"－",K19/K$14)</f>
        <v>0</v>
      </c>
      <c r="M19" s="119">
        <v>0</v>
      </c>
      <c r="N19" s="122">
        <f>IF(M$14=0,"－",M19/M$14)</f>
        <v>0</v>
      </c>
      <c r="O19" s="119">
        <v>0</v>
      </c>
      <c r="P19" s="122">
        <f>IF(O$14=0,"－",O19/O$14)</f>
        <v>0</v>
      </c>
      <c r="Q19" s="119">
        <v>0</v>
      </c>
      <c r="R19" s="122">
        <f>IF(Q$14=0,"－",Q19/Q$14)</f>
        <v>0</v>
      </c>
      <c r="S19" s="119">
        <v>0</v>
      </c>
      <c r="T19" s="122">
        <f>IF(S$14=0,"－",S19/S$14)</f>
        <v>0</v>
      </c>
      <c r="U19" s="119">
        <v>0</v>
      </c>
      <c r="V19" s="122">
        <f>IF(U$14=0,"－",U19/U$14)</f>
        <v>0</v>
      </c>
      <c r="W19" s="119">
        <v>0</v>
      </c>
      <c r="X19" s="122" t="str">
        <f>IF(W$14=0,"－",W19/W$14)</f>
        <v>－</v>
      </c>
      <c r="Y19" s="119">
        <f t="shared" si="0"/>
        <v>2</v>
      </c>
      <c r="Z19" s="122">
        <f>IF(Y$14=0,"－",Y19/Y$14)</f>
        <v>5.7142857142857141E-2</v>
      </c>
      <c r="AA19" s="119">
        <v>0</v>
      </c>
      <c r="AB19" s="122">
        <f>IF(AA$14=0,"－",AA19/AA$14)</f>
        <v>0</v>
      </c>
      <c r="AC19" s="119">
        <f t="shared" si="1"/>
        <v>2</v>
      </c>
      <c r="AD19" s="48">
        <f>IF(AC$14=0,"－",AC19/AC$14)</f>
        <v>4.3478260869565216E-2</v>
      </c>
    </row>
    <row r="20" spans="1:30" s="1" customFormat="1" ht="45" customHeight="1">
      <c r="A20" s="177">
        <v>16</v>
      </c>
      <c r="B20" s="218" t="s">
        <v>132</v>
      </c>
      <c r="C20" s="219"/>
      <c r="D20" s="219"/>
      <c r="E20" s="219"/>
      <c r="F20" s="180" t="s">
        <v>113</v>
      </c>
      <c r="G20" s="123">
        <v>10</v>
      </c>
      <c r="H20" s="120">
        <f>G20/G4</f>
        <v>1</v>
      </c>
      <c r="I20" s="121">
        <v>5</v>
      </c>
      <c r="J20" s="122">
        <f>I20/I4</f>
        <v>1</v>
      </c>
      <c r="K20" s="119">
        <v>6</v>
      </c>
      <c r="L20" s="122">
        <f>K20/K4</f>
        <v>0.75</v>
      </c>
      <c r="M20" s="119">
        <v>5</v>
      </c>
      <c r="N20" s="122">
        <f>M20/M4</f>
        <v>1</v>
      </c>
      <c r="O20" s="119">
        <v>58</v>
      </c>
      <c r="P20" s="122">
        <f>O20/O4</f>
        <v>0.89230769230769236</v>
      </c>
      <c r="Q20" s="119">
        <v>28</v>
      </c>
      <c r="R20" s="122">
        <f>Q20/Q4</f>
        <v>0.73684210526315785</v>
      </c>
      <c r="S20" s="119">
        <v>185</v>
      </c>
      <c r="T20" s="122">
        <f>S20/S4</f>
        <v>0.72549019607843135</v>
      </c>
      <c r="U20" s="119">
        <v>87</v>
      </c>
      <c r="V20" s="122">
        <f>U20/U4</f>
        <v>0.6</v>
      </c>
      <c r="W20" s="119">
        <v>13</v>
      </c>
      <c r="X20" s="122">
        <f>W20/W4</f>
        <v>1</v>
      </c>
      <c r="Y20" s="119">
        <f t="shared" si="0"/>
        <v>392</v>
      </c>
      <c r="Z20" s="122">
        <f>Y20/Y4</f>
        <v>0.72727272727272729</v>
      </c>
      <c r="AA20" s="119">
        <v>345</v>
      </c>
      <c r="AB20" s="122">
        <f>AA20/AA4</f>
        <v>0.46747967479674796</v>
      </c>
      <c r="AC20" s="119">
        <f t="shared" si="1"/>
        <v>737</v>
      </c>
      <c r="AD20" s="48">
        <f>AC20/AC4</f>
        <v>0.57713390759592798</v>
      </c>
    </row>
    <row r="21" spans="1:30" s="1" customFormat="1" ht="45" customHeight="1">
      <c r="A21" s="177">
        <v>17</v>
      </c>
      <c r="B21" s="220" t="s">
        <v>133</v>
      </c>
      <c r="C21" s="219"/>
      <c r="D21" s="219"/>
      <c r="E21" s="219"/>
      <c r="F21" s="180" t="s">
        <v>134</v>
      </c>
      <c r="G21" s="126">
        <v>8</v>
      </c>
      <c r="H21" s="108">
        <f>G21/G4</f>
        <v>0.8</v>
      </c>
      <c r="I21" s="109">
        <v>4</v>
      </c>
      <c r="J21" s="110">
        <f>I21/I4</f>
        <v>0.8</v>
      </c>
      <c r="K21" s="125">
        <v>5</v>
      </c>
      <c r="L21" s="110">
        <f>K21/K4</f>
        <v>0.625</v>
      </c>
      <c r="M21" s="125">
        <v>5</v>
      </c>
      <c r="N21" s="110">
        <f>M21/M4</f>
        <v>1</v>
      </c>
      <c r="O21" s="125">
        <v>14</v>
      </c>
      <c r="P21" s="110">
        <f>O21/O4</f>
        <v>0.2153846153846154</v>
      </c>
      <c r="Q21" s="125">
        <v>13</v>
      </c>
      <c r="R21" s="110">
        <f>Q21/Q4</f>
        <v>0.34210526315789475</v>
      </c>
      <c r="S21" s="125">
        <v>61</v>
      </c>
      <c r="T21" s="110">
        <f>S21/S4</f>
        <v>0.23921568627450981</v>
      </c>
      <c r="U21" s="125">
        <v>38</v>
      </c>
      <c r="V21" s="110">
        <f>U21/U4</f>
        <v>0.2620689655172414</v>
      </c>
      <c r="W21" s="125">
        <v>5</v>
      </c>
      <c r="X21" s="110">
        <f>W21/W4</f>
        <v>0.38461538461538464</v>
      </c>
      <c r="Y21" s="125">
        <f t="shared" si="0"/>
        <v>149</v>
      </c>
      <c r="Z21" s="110">
        <f>Y21/Y4</f>
        <v>0.27643784786641928</v>
      </c>
      <c r="AA21" s="125">
        <v>128</v>
      </c>
      <c r="AB21" s="110">
        <f>AA21/AA4</f>
        <v>0.17344173441734417</v>
      </c>
      <c r="AC21" s="125">
        <f t="shared" si="1"/>
        <v>277</v>
      </c>
      <c r="AD21" s="46">
        <f>AC21/AC4</f>
        <v>0.2169146436961629</v>
      </c>
    </row>
    <row r="22" spans="1:30" s="1" customFormat="1" ht="30" customHeight="1">
      <c r="A22" s="177">
        <v>18</v>
      </c>
      <c r="B22" s="183"/>
      <c r="C22" s="272" t="s">
        <v>135</v>
      </c>
      <c r="D22" s="273"/>
      <c r="E22" s="273"/>
      <c r="F22" s="184"/>
      <c r="G22" s="126"/>
      <c r="H22" s="108"/>
      <c r="I22" s="109"/>
      <c r="J22" s="110"/>
      <c r="K22" s="125"/>
      <c r="L22" s="110"/>
      <c r="M22" s="125"/>
      <c r="N22" s="110"/>
      <c r="O22" s="125"/>
      <c r="P22" s="110"/>
      <c r="Q22" s="125"/>
      <c r="R22" s="110"/>
      <c r="S22" s="125"/>
      <c r="T22" s="110"/>
      <c r="U22" s="125"/>
      <c r="V22" s="110"/>
      <c r="W22" s="125"/>
      <c r="X22" s="110"/>
      <c r="Y22" s="125"/>
      <c r="Z22" s="110"/>
      <c r="AA22" s="125"/>
      <c r="AB22" s="110"/>
      <c r="AC22" s="125"/>
      <c r="AD22" s="46"/>
    </row>
    <row r="23" spans="1:30" s="1" customFormat="1" ht="30" customHeight="1">
      <c r="A23" s="177">
        <v>19</v>
      </c>
      <c r="B23" s="183"/>
      <c r="C23" s="185"/>
      <c r="D23" s="222" t="s">
        <v>136</v>
      </c>
      <c r="E23" s="219"/>
      <c r="F23" s="180" t="s">
        <v>137</v>
      </c>
      <c r="G23" s="126">
        <v>4</v>
      </c>
      <c r="H23" s="108">
        <f>IF(G$21=0,"－",G23/G$21)</f>
        <v>0.5</v>
      </c>
      <c r="I23" s="109">
        <v>3</v>
      </c>
      <c r="J23" s="110">
        <f>IF(I$21=0,"－",I23/I$21)</f>
        <v>0.75</v>
      </c>
      <c r="K23" s="126">
        <v>4</v>
      </c>
      <c r="L23" s="110">
        <f>IF(K$21=0,"－",K23/K$21)</f>
        <v>0.8</v>
      </c>
      <c r="M23" s="125">
        <v>4</v>
      </c>
      <c r="N23" s="110">
        <f>IF(M$21=0,"－",M23/M$21)</f>
        <v>0.8</v>
      </c>
      <c r="O23" s="125">
        <v>6</v>
      </c>
      <c r="P23" s="110">
        <f>IF(O$21=0,"－",O23/O$21)</f>
        <v>0.42857142857142855</v>
      </c>
      <c r="Q23" s="125">
        <v>7</v>
      </c>
      <c r="R23" s="110">
        <f>IF(Q$21=0,"－",Q23/Q$21)</f>
        <v>0.53846153846153844</v>
      </c>
      <c r="S23" s="125">
        <v>44</v>
      </c>
      <c r="T23" s="110">
        <f>IF(S$21=0,"－",S23/S$21)</f>
        <v>0.72131147540983609</v>
      </c>
      <c r="U23" s="125">
        <v>25</v>
      </c>
      <c r="V23" s="110">
        <f>IF(U$21=0,"－",U23/U$21)</f>
        <v>0.65789473684210531</v>
      </c>
      <c r="W23" s="125">
        <v>5</v>
      </c>
      <c r="X23" s="110">
        <f>IF(W$21=0,"－",W23/W$21)</f>
        <v>1</v>
      </c>
      <c r="Y23" s="125">
        <f t="shared" si="0"/>
        <v>99</v>
      </c>
      <c r="Z23" s="110">
        <f>IF(Y$21=0,"－",Y23/Y$21)</f>
        <v>0.66442953020134232</v>
      </c>
      <c r="AA23" s="125">
        <v>54</v>
      </c>
      <c r="AB23" s="110">
        <f>IF(AA$21=0,"－",AA23/AA$21)</f>
        <v>0.421875</v>
      </c>
      <c r="AC23" s="125">
        <f t="shared" si="1"/>
        <v>153</v>
      </c>
      <c r="AD23" s="46">
        <f>IF(AC$21=0,"－",AC23/AC$21)</f>
        <v>0.55234657039711188</v>
      </c>
    </row>
    <row r="24" spans="1:30" s="1" customFormat="1" ht="30" customHeight="1">
      <c r="A24" s="177">
        <v>20</v>
      </c>
      <c r="B24" s="183"/>
      <c r="C24" s="185"/>
      <c r="D24" s="222" t="s">
        <v>138</v>
      </c>
      <c r="E24" s="219"/>
      <c r="F24" s="180" t="s">
        <v>139</v>
      </c>
      <c r="G24" s="126">
        <v>1</v>
      </c>
      <c r="H24" s="108">
        <f t="shared" ref="H24:J27" si="4">IF(G$21=0,"－",G24/G$21)</f>
        <v>0.125</v>
      </c>
      <c r="I24" s="109">
        <v>1</v>
      </c>
      <c r="J24" s="110">
        <f t="shared" si="4"/>
        <v>0.25</v>
      </c>
      <c r="K24" s="125">
        <v>2</v>
      </c>
      <c r="L24" s="110">
        <f>IF(K$21=0,"－",K24/K$21)</f>
        <v>0.4</v>
      </c>
      <c r="M24" s="125">
        <v>0</v>
      </c>
      <c r="N24" s="110">
        <f>IF(M$21=0,"－",M24/M$21)</f>
        <v>0</v>
      </c>
      <c r="O24" s="125">
        <v>0</v>
      </c>
      <c r="P24" s="110">
        <f>IF(O$21=0,"－",O24/O$21)</f>
        <v>0</v>
      </c>
      <c r="Q24" s="125">
        <v>0</v>
      </c>
      <c r="R24" s="110">
        <f>IF(Q$21=0,"－",Q24/Q$21)</f>
        <v>0</v>
      </c>
      <c r="S24" s="125">
        <v>1</v>
      </c>
      <c r="T24" s="110">
        <f>IF(S$21=0,"－",S24/S$21)</f>
        <v>1.6393442622950821E-2</v>
      </c>
      <c r="U24" s="125">
        <v>1</v>
      </c>
      <c r="V24" s="110">
        <f>IF(U$21=0,"－",U24/U$21)</f>
        <v>2.6315789473684209E-2</v>
      </c>
      <c r="W24" s="125">
        <v>0</v>
      </c>
      <c r="X24" s="110">
        <f>IF(W$21=0,"－",W24/W$21)</f>
        <v>0</v>
      </c>
      <c r="Y24" s="125">
        <f t="shared" si="0"/>
        <v>5</v>
      </c>
      <c r="Z24" s="110">
        <f>IF(Y$21=0,"－",Y24/Y$21)</f>
        <v>3.3557046979865772E-2</v>
      </c>
      <c r="AA24" s="125">
        <v>0</v>
      </c>
      <c r="AB24" s="110">
        <f>IF(AA$21=0,"－",AA24/AA$21)</f>
        <v>0</v>
      </c>
      <c r="AC24" s="125">
        <f t="shared" si="1"/>
        <v>5</v>
      </c>
      <c r="AD24" s="46">
        <f>IF(AC$21=0,"－",AC24/AC$21)</f>
        <v>1.8050541516245487E-2</v>
      </c>
    </row>
    <row r="25" spans="1:30" s="1" customFormat="1" ht="30" customHeight="1">
      <c r="A25" s="177">
        <v>21</v>
      </c>
      <c r="B25" s="186"/>
      <c r="C25" s="185"/>
      <c r="D25" s="222" t="s">
        <v>140</v>
      </c>
      <c r="E25" s="219"/>
      <c r="F25" s="180" t="s">
        <v>141</v>
      </c>
      <c r="G25" s="126">
        <v>3</v>
      </c>
      <c r="H25" s="108">
        <f t="shared" si="4"/>
        <v>0.375</v>
      </c>
      <c r="I25" s="109">
        <v>1</v>
      </c>
      <c r="J25" s="110">
        <f t="shared" si="4"/>
        <v>0.25</v>
      </c>
      <c r="K25" s="125">
        <v>2</v>
      </c>
      <c r="L25" s="110">
        <f>IF(K$21=0,"－",K25/K$21)</f>
        <v>0.4</v>
      </c>
      <c r="M25" s="125">
        <v>1</v>
      </c>
      <c r="N25" s="110">
        <f>IF(M$21=0,"－",M25/M$21)</f>
        <v>0.2</v>
      </c>
      <c r="O25" s="125">
        <v>13</v>
      </c>
      <c r="P25" s="110">
        <f>IF(O$21=0,"－",O25/O$21)</f>
        <v>0.9285714285714286</v>
      </c>
      <c r="Q25" s="125">
        <v>11</v>
      </c>
      <c r="R25" s="110">
        <f>IF(Q$21=0,"－",Q25/Q$21)</f>
        <v>0.84615384615384615</v>
      </c>
      <c r="S25" s="125">
        <v>47</v>
      </c>
      <c r="T25" s="110">
        <f>IF(S$21=0,"－",S25/S$21)</f>
        <v>0.77049180327868849</v>
      </c>
      <c r="U25" s="125">
        <v>30</v>
      </c>
      <c r="V25" s="110">
        <f>IF(U$21=0,"－",U25/U$21)</f>
        <v>0.78947368421052633</v>
      </c>
      <c r="W25" s="125">
        <v>5</v>
      </c>
      <c r="X25" s="110">
        <f>IF(W$21=0,"－",W25/W$21)</f>
        <v>1</v>
      </c>
      <c r="Y25" s="125">
        <f t="shared" si="0"/>
        <v>112</v>
      </c>
      <c r="Z25" s="110">
        <f>IF(Y$21=0,"－",Y25/Y$21)</f>
        <v>0.75167785234899331</v>
      </c>
      <c r="AA25" s="125">
        <v>95</v>
      </c>
      <c r="AB25" s="110">
        <f>IF(AA$21=0,"－",AA25/AA$21)</f>
        <v>0.7421875</v>
      </c>
      <c r="AC25" s="125">
        <f t="shared" si="1"/>
        <v>207</v>
      </c>
      <c r="AD25" s="46">
        <f>IF(AC$21=0,"－",AC25/AC$21)</f>
        <v>0.74729241877256314</v>
      </c>
    </row>
    <row r="26" spans="1:30" s="1" customFormat="1" ht="30" customHeight="1">
      <c r="A26" s="177">
        <v>22</v>
      </c>
      <c r="B26" s="183"/>
      <c r="C26" s="185"/>
      <c r="D26" s="222" t="s">
        <v>142</v>
      </c>
      <c r="E26" s="219"/>
      <c r="F26" s="180" t="s">
        <v>143</v>
      </c>
      <c r="G26" s="128">
        <v>4</v>
      </c>
      <c r="H26" s="108">
        <f>IF(G$21=0,"－",G26/G$21)</f>
        <v>0.5</v>
      </c>
      <c r="I26" s="114">
        <v>2</v>
      </c>
      <c r="J26" s="118">
        <f t="shared" si="4"/>
        <v>0.5</v>
      </c>
      <c r="K26" s="127">
        <v>5</v>
      </c>
      <c r="L26" s="118">
        <f>IF(K$21=0,"－",K26/K$21)</f>
        <v>1</v>
      </c>
      <c r="M26" s="127">
        <v>1</v>
      </c>
      <c r="N26" s="118">
        <f>IF(M$21=0,"－",M26/M$21)</f>
        <v>0.2</v>
      </c>
      <c r="O26" s="127">
        <v>2</v>
      </c>
      <c r="P26" s="118">
        <f>IF(O$21=0,"－",O26/O$21)</f>
        <v>0.14285714285714285</v>
      </c>
      <c r="Q26" s="127">
        <v>0</v>
      </c>
      <c r="R26" s="118">
        <f>IF(Q$21=0,"－",Q26/Q$21)</f>
        <v>0</v>
      </c>
      <c r="S26" s="127">
        <v>10</v>
      </c>
      <c r="T26" s="118">
        <f>IF(S$21=0,"－",S26/S$21)</f>
        <v>0.16393442622950818</v>
      </c>
      <c r="U26" s="127">
        <v>0</v>
      </c>
      <c r="V26" s="118">
        <f>IF(U$21=0,"－",U26/U$21)</f>
        <v>0</v>
      </c>
      <c r="W26" s="127">
        <v>1</v>
      </c>
      <c r="X26" s="118">
        <f>IF(W$21=0,"－",W26/W$21)</f>
        <v>0.2</v>
      </c>
      <c r="Y26" s="127">
        <f t="shared" si="0"/>
        <v>23</v>
      </c>
      <c r="Z26" s="118">
        <f>IF(Y$21=0,"－",Y26/Y$21)</f>
        <v>0.15436241610738255</v>
      </c>
      <c r="AA26" s="127">
        <v>1</v>
      </c>
      <c r="AB26" s="118">
        <f>IF(AA$21=0,"－",AA26/AA$21)</f>
        <v>7.8125E-3</v>
      </c>
      <c r="AC26" s="127">
        <f t="shared" si="1"/>
        <v>24</v>
      </c>
      <c r="AD26" s="49">
        <f>IF(AC$21=0,"－",AC26/AC$21)</f>
        <v>8.6642599277978335E-2</v>
      </c>
    </row>
    <row r="27" spans="1:30" s="1" customFormat="1" ht="30" customHeight="1">
      <c r="A27" s="177">
        <v>23</v>
      </c>
      <c r="B27" s="187"/>
      <c r="C27" s="188"/>
      <c r="D27" s="222" t="s">
        <v>144</v>
      </c>
      <c r="E27" s="219"/>
      <c r="F27" s="180" t="s">
        <v>145</v>
      </c>
      <c r="G27" s="126">
        <v>5</v>
      </c>
      <c r="H27" s="108">
        <f t="shared" si="4"/>
        <v>0.625</v>
      </c>
      <c r="I27" s="130">
        <v>2</v>
      </c>
      <c r="J27" s="131">
        <f t="shared" si="4"/>
        <v>0.5</v>
      </c>
      <c r="K27" s="129">
        <v>3</v>
      </c>
      <c r="L27" s="131">
        <f>IF(K$21=0,"－",K27/K$21)</f>
        <v>0.6</v>
      </c>
      <c r="M27" s="129">
        <v>4</v>
      </c>
      <c r="N27" s="131">
        <f>IF(M$21=0,"－",M27/M$21)</f>
        <v>0.8</v>
      </c>
      <c r="O27" s="129">
        <v>7</v>
      </c>
      <c r="P27" s="131">
        <f>IF(O$21=0,"－",O27/O$21)</f>
        <v>0.5</v>
      </c>
      <c r="Q27" s="129">
        <v>8</v>
      </c>
      <c r="R27" s="131">
        <f>IF(Q$21=0,"－",Q27/Q$21)</f>
        <v>0.61538461538461542</v>
      </c>
      <c r="S27" s="129">
        <v>39</v>
      </c>
      <c r="T27" s="131">
        <f>IF(S$21=0,"－",S27/S$21)</f>
        <v>0.63934426229508201</v>
      </c>
      <c r="U27" s="129">
        <v>32</v>
      </c>
      <c r="V27" s="131">
        <f>IF(U$21=0,"－",U27/U$21)</f>
        <v>0.84210526315789469</v>
      </c>
      <c r="W27" s="129">
        <v>5</v>
      </c>
      <c r="X27" s="131">
        <f>IF(W$21=0,"－",W27/W$21)</f>
        <v>1</v>
      </c>
      <c r="Y27" s="129">
        <f t="shared" si="0"/>
        <v>103</v>
      </c>
      <c r="Z27" s="131">
        <f>IF(Y$21=0,"－",Y27/Y$21)</f>
        <v>0.6912751677852349</v>
      </c>
      <c r="AA27" s="129">
        <v>86</v>
      </c>
      <c r="AB27" s="131">
        <f>IF(AA$21=0,"－",AA27/AA$21)</f>
        <v>0.671875</v>
      </c>
      <c r="AC27" s="129">
        <f t="shared" si="1"/>
        <v>189</v>
      </c>
      <c r="AD27" s="50">
        <f>IF(AC$21=0,"－",AC27/AC$21)</f>
        <v>0.68231046931407946</v>
      </c>
    </row>
    <row r="28" spans="1:30" s="1" customFormat="1" ht="45" customHeight="1">
      <c r="A28" s="177">
        <v>24</v>
      </c>
      <c r="B28" s="220" t="s">
        <v>146</v>
      </c>
      <c r="C28" s="219"/>
      <c r="D28" s="219"/>
      <c r="E28" s="219"/>
      <c r="F28" s="180" t="s">
        <v>55</v>
      </c>
      <c r="G28" s="128">
        <v>1</v>
      </c>
      <c r="H28" s="132">
        <f>G28/G4</f>
        <v>0.1</v>
      </c>
      <c r="I28" s="114">
        <v>1</v>
      </c>
      <c r="J28" s="118">
        <f>I28/I4</f>
        <v>0.2</v>
      </c>
      <c r="K28" s="127">
        <v>0</v>
      </c>
      <c r="L28" s="118">
        <f>K28/K4</f>
        <v>0</v>
      </c>
      <c r="M28" s="127">
        <v>0</v>
      </c>
      <c r="N28" s="118">
        <f>M28/M4</f>
        <v>0</v>
      </c>
      <c r="O28" s="127">
        <v>4</v>
      </c>
      <c r="P28" s="118">
        <f>O28/O4</f>
        <v>6.1538461538461542E-2</v>
      </c>
      <c r="Q28" s="127">
        <v>1</v>
      </c>
      <c r="R28" s="118">
        <f>Q28/Q4</f>
        <v>2.6315789473684209E-2</v>
      </c>
      <c r="S28" s="127">
        <v>23</v>
      </c>
      <c r="T28" s="118">
        <f>S28/S4</f>
        <v>9.0196078431372548E-2</v>
      </c>
      <c r="U28" s="127">
        <v>8</v>
      </c>
      <c r="V28" s="118">
        <f>U28/U4</f>
        <v>5.5172413793103448E-2</v>
      </c>
      <c r="W28" s="127">
        <v>0</v>
      </c>
      <c r="X28" s="118">
        <f>W28/W4</f>
        <v>0</v>
      </c>
      <c r="Y28" s="127">
        <f t="shared" si="0"/>
        <v>37</v>
      </c>
      <c r="Z28" s="118">
        <f>Y28/Y4</f>
        <v>6.8645640074211506E-2</v>
      </c>
      <c r="AA28" s="127">
        <v>56</v>
      </c>
      <c r="AB28" s="118">
        <f>AA28/AA4</f>
        <v>7.5880758807588072E-2</v>
      </c>
      <c r="AC28" s="127">
        <f t="shared" si="1"/>
        <v>93</v>
      </c>
      <c r="AD28" s="49">
        <f>AC28/AC4</f>
        <v>7.2826938136256847E-2</v>
      </c>
    </row>
    <row r="29" spans="1:30" s="1" customFormat="1" ht="45" customHeight="1">
      <c r="A29" s="177">
        <v>25</v>
      </c>
      <c r="B29" s="189"/>
      <c r="C29" s="225" t="s">
        <v>147</v>
      </c>
      <c r="D29" s="226"/>
      <c r="E29" s="224"/>
      <c r="F29" s="180" t="s">
        <v>148</v>
      </c>
      <c r="G29" s="128">
        <v>0</v>
      </c>
      <c r="H29" s="118">
        <f>IF(G$28=0,"－",G29/G$28)</f>
        <v>0</v>
      </c>
      <c r="I29" s="114">
        <v>0</v>
      </c>
      <c r="J29" s="118">
        <f>IF(I$28=0,"－",I29/I$28)</f>
        <v>0</v>
      </c>
      <c r="K29" s="127">
        <v>0</v>
      </c>
      <c r="L29" s="118" t="str">
        <f>IF(K$28=0,"－",K29/K$28)</f>
        <v>－</v>
      </c>
      <c r="M29" s="127">
        <v>0</v>
      </c>
      <c r="N29" s="118" t="str">
        <f>IF(M$28=0,"－",M29/M$28)</f>
        <v>－</v>
      </c>
      <c r="O29" s="127">
        <v>0</v>
      </c>
      <c r="P29" s="118">
        <f>IF(O$28=0,"－",O29/O$28)</f>
        <v>0</v>
      </c>
      <c r="Q29" s="127">
        <v>0</v>
      </c>
      <c r="R29" s="118">
        <f>IF(Q$28=0,"－",Q29/Q$28)</f>
        <v>0</v>
      </c>
      <c r="S29" s="127">
        <v>12</v>
      </c>
      <c r="T29" s="118">
        <f>IF(S$28=0,"－",S29/S$28)</f>
        <v>0.52173913043478259</v>
      </c>
      <c r="U29" s="127">
        <v>6</v>
      </c>
      <c r="V29" s="118">
        <f>IF(U$28=0,"－",U29/U$28)</f>
        <v>0.75</v>
      </c>
      <c r="W29" s="127">
        <v>0</v>
      </c>
      <c r="X29" s="118" t="str">
        <f>IF(W$28=0,"－",W29/W$28)</f>
        <v>－</v>
      </c>
      <c r="Y29" s="127">
        <f t="shared" si="0"/>
        <v>18</v>
      </c>
      <c r="Z29" s="118">
        <f>IF(Y$28=0,"－",Y29/Y$28)</f>
        <v>0.48648648648648651</v>
      </c>
      <c r="AA29" s="127">
        <v>21</v>
      </c>
      <c r="AB29" s="118">
        <f>IF(AA$28=0,"－",AA29/AA$28)</f>
        <v>0.375</v>
      </c>
      <c r="AC29" s="127">
        <f t="shared" si="1"/>
        <v>39</v>
      </c>
      <c r="AD29" s="49">
        <f>IF(AC$28=0,"－",AC29/AC$28)</f>
        <v>0.41935483870967744</v>
      </c>
    </row>
    <row r="30" spans="1:30" s="1" customFormat="1" ht="30" customHeight="1">
      <c r="A30" s="177">
        <v>26</v>
      </c>
      <c r="B30" s="220" t="s">
        <v>149</v>
      </c>
      <c r="C30" s="221"/>
      <c r="D30" s="221"/>
      <c r="E30" s="221"/>
      <c r="F30" s="180" t="s">
        <v>150</v>
      </c>
      <c r="G30" s="128">
        <v>9</v>
      </c>
      <c r="H30" s="132">
        <f>G30/G4</f>
        <v>0.9</v>
      </c>
      <c r="I30" s="114">
        <v>5</v>
      </c>
      <c r="J30" s="118">
        <f>I30/I4</f>
        <v>1</v>
      </c>
      <c r="K30" s="127">
        <v>2</v>
      </c>
      <c r="L30" s="118">
        <f>K30/K4</f>
        <v>0.25</v>
      </c>
      <c r="M30" s="127">
        <v>3</v>
      </c>
      <c r="N30" s="118">
        <f>M30/M4</f>
        <v>0.6</v>
      </c>
      <c r="O30" s="127">
        <v>55</v>
      </c>
      <c r="P30" s="118">
        <f>O30/O4</f>
        <v>0.84615384615384615</v>
      </c>
      <c r="Q30" s="127">
        <v>30</v>
      </c>
      <c r="R30" s="118">
        <f>Q30/Q4</f>
        <v>0.78947368421052633</v>
      </c>
      <c r="S30" s="127">
        <v>203</v>
      </c>
      <c r="T30" s="118">
        <f>S30/S4</f>
        <v>0.79607843137254897</v>
      </c>
      <c r="U30" s="127">
        <v>95</v>
      </c>
      <c r="V30" s="118">
        <f>U30/U4</f>
        <v>0.65517241379310343</v>
      </c>
      <c r="W30" s="127">
        <v>10</v>
      </c>
      <c r="X30" s="118">
        <f>W30/W4</f>
        <v>0.76923076923076927</v>
      </c>
      <c r="Y30" s="127">
        <f t="shared" si="0"/>
        <v>407</v>
      </c>
      <c r="Z30" s="118">
        <f>Y30/Y4</f>
        <v>0.75510204081632648</v>
      </c>
      <c r="AA30" s="127">
        <v>434</v>
      </c>
      <c r="AB30" s="118">
        <f>AA30/AA4</f>
        <v>0.58807588075880757</v>
      </c>
      <c r="AC30" s="127">
        <f t="shared" si="1"/>
        <v>841</v>
      </c>
      <c r="AD30" s="49">
        <f>AC30/AC4</f>
        <v>0.65857478465152697</v>
      </c>
    </row>
    <row r="31" spans="1:30" s="1" customFormat="1" ht="30" customHeight="1">
      <c r="A31" s="177">
        <v>27</v>
      </c>
      <c r="B31" s="183"/>
      <c r="C31" s="272" t="s">
        <v>124</v>
      </c>
      <c r="D31" s="273"/>
      <c r="E31" s="273"/>
      <c r="F31" s="190"/>
      <c r="G31" s="126"/>
      <c r="H31" s="132"/>
      <c r="I31" s="130"/>
      <c r="J31" s="131"/>
      <c r="K31" s="129"/>
      <c r="L31" s="131"/>
      <c r="M31" s="129"/>
      <c r="N31" s="131"/>
      <c r="O31" s="129"/>
      <c r="P31" s="131"/>
      <c r="Q31" s="129"/>
      <c r="R31" s="131"/>
      <c r="S31" s="129"/>
      <c r="T31" s="131"/>
      <c r="U31" s="129"/>
      <c r="V31" s="131"/>
      <c r="W31" s="129"/>
      <c r="X31" s="131"/>
      <c r="Y31" s="129"/>
      <c r="Z31" s="131"/>
      <c r="AA31" s="129"/>
      <c r="AB31" s="131"/>
      <c r="AC31" s="129"/>
      <c r="AD31" s="50"/>
    </row>
    <row r="32" spans="1:30" s="1" customFormat="1" ht="30" customHeight="1">
      <c r="A32" s="177">
        <v>28</v>
      </c>
      <c r="B32" s="186"/>
      <c r="C32" s="185"/>
      <c r="D32" s="222" t="s">
        <v>151</v>
      </c>
      <c r="E32" s="219"/>
      <c r="F32" s="180" t="s">
        <v>152</v>
      </c>
      <c r="G32" s="128">
        <v>1</v>
      </c>
      <c r="H32" s="132">
        <f>IF(G$30=0,"－",G32/G$30)</f>
        <v>0.1111111111111111</v>
      </c>
      <c r="I32" s="114">
        <v>1</v>
      </c>
      <c r="J32" s="118">
        <f>IF(I$30=0,"－",I32/I$30)</f>
        <v>0.2</v>
      </c>
      <c r="K32" s="127">
        <v>0</v>
      </c>
      <c r="L32" s="118">
        <f>IF(K$30=0,"－",K32/K$30)</f>
        <v>0</v>
      </c>
      <c r="M32" s="127">
        <v>0</v>
      </c>
      <c r="N32" s="118">
        <f>IF(M$30=0,"－",M32/M$30)</f>
        <v>0</v>
      </c>
      <c r="O32" s="127">
        <v>8</v>
      </c>
      <c r="P32" s="118">
        <f>IF(O$30=0,"－",O32/O$30)</f>
        <v>0.14545454545454545</v>
      </c>
      <c r="Q32" s="127">
        <v>1</v>
      </c>
      <c r="R32" s="118">
        <f>IF(Q$30=0,"－",Q32/Q$30)</f>
        <v>3.3333333333333333E-2</v>
      </c>
      <c r="S32" s="127">
        <v>3</v>
      </c>
      <c r="T32" s="118">
        <f>IF(S$30=0,"－",S32/S$30)</f>
        <v>1.4778325123152709E-2</v>
      </c>
      <c r="U32" s="127">
        <v>0</v>
      </c>
      <c r="V32" s="118">
        <f>IF(U$30=0,"－",U32/U$30)</f>
        <v>0</v>
      </c>
      <c r="W32" s="127">
        <v>0</v>
      </c>
      <c r="X32" s="118">
        <f>IF(W$30=0,"－",W32/W$30)</f>
        <v>0</v>
      </c>
      <c r="Y32" s="127">
        <f t="shared" si="0"/>
        <v>13</v>
      </c>
      <c r="Z32" s="118">
        <f>IF(Y$30=0,"－",Y32/Y$30)</f>
        <v>3.1941031941031942E-2</v>
      </c>
      <c r="AA32" s="127">
        <v>1</v>
      </c>
      <c r="AB32" s="118">
        <f>IF(AA$30=0,"－",AA32/AA$30)</f>
        <v>2.304147465437788E-3</v>
      </c>
      <c r="AC32" s="127">
        <f t="shared" si="1"/>
        <v>14</v>
      </c>
      <c r="AD32" s="49">
        <f>IF(AC$30=0,"－",AC32/AC$30)</f>
        <v>1.6646848989298454E-2</v>
      </c>
    </row>
    <row r="33" spans="1:30" s="1" customFormat="1" ht="30" customHeight="1">
      <c r="A33" s="177">
        <v>29</v>
      </c>
      <c r="B33" s="183"/>
      <c r="C33" s="191"/>
      <c r="D33" s="222" t="s">
        <v>153</v>
      </c>
      <c r="E33" s="219"/>
      <c r="F33" s="180" t="s">
        <v>154</v>
      </c>
      <c r="G33" s="128">
        <v>3</v>
      </c>
      <c r="H33" s="132">
        <f t="shared" ref="H33:J34" si="5">IF(G$30=0,"－",G33/G$30)</f>
        <v>0.33333333333333331</v>
      </c>
      <c r="I33" s="114">
        <v>2</v>
      </c>
      <c r="J33" s="118">
        <f t="shared" si="5"/>
        <v>0.4</v>
      </c>
      <c r="K33" s="127">
        <v>0</v>
      </c>
      <c r="L33" s="118">
        <f>IF(K$30=0,"－",K33/K$30)</f>
        <v>0</v>
      </c>
      <c r="M33" s="127">
        <v>1</v>
      </c>
      <c r="N33" s="118">
        <f>IF(M$30=0,"－",M33/M$30)</f>
        <v>0.33333333333333331</v>
      </c>
      <c r="O33" s="127">
        <v>31</v>
      </c>
      <c r="P33" s="118">
        <f>IF(O$30=0,"－",O33/O$30)</f>
        <v>0.5636363636363636</v>
      </c>
      <c r="Q33" s="127">
        <v>9</v>
      </c>
      <c r="R33" s="118">
        <f>IF(Q$30=0,"－",Q33/Q$30)</f>
        <v>0.3</v>
      </c>
      <c r="S33" s="127">
        <v>66</v>
      </c>
      <c r="T33" s="118">
        <f>IF(S$30=0,"－",S33/S$30)</f>
        <v>0.3251231527093596</v>
      </c>
      <c r="U33" s="127">
        <v>11</v>
      </c>
      <c r="V33" s="118">
        <f>IF(U$30=0,"－",U33/U$30)</f>
        <v>0.11578947368421053</v>
      </c>
      <c r="W33" s="127">
        <v>2</v>
      </c>
      <c r="X33" s="118">
        <f>IF(W$30=0,"－",W33/W$30)</f>
        <v>0.2</v>
      </c>
      <c r="Y33" s="127">
        <f t="shared" si="0"/>
        <v>123</v>
      </c>
      <c r="Z33" s="118">
        <f>IF(Y$30=0,"－",Y33/Y$30)</f>
        <v>0.30221130221130221</v>
      </c>
      <c r="AA33" s="127">
        <v>107</v>
      </c>
      <c r="AB33" s="118">
        <f>IF(AA$30=0,"－",AA33/AA$30)</f>
        <v>0.24654377880184331</v>
      </c>
      <c r="AC33" s="127">
        <f t="shared" si="1"/>
        <v>230</v>
      </c>
      <c r="AD33" s="49">
        <f>IF(AC$30=0,"－",AC33/AC$30)</f>
        <v>0.27348394768133177</v>
      </c>
    </row>
    <row r="34" spans="1:30" s="1" customFormat="1" ht="30" customHeight="1">
      <c r="A34" s="177">
        <v>30</v>
      </c>
      <c r="B34" s="186"/>
      <c r="C34" s="185"/>
      <c r="D34" s="222" t="s">
        <v>155</v>
      </c>
      <c r="E34" s="219"/>
      <c r="F34" s="180" t="s">
        <v>156</v>
      </c>
      <c r="G34" s="128">
        <v>9</v>
      </c>
      <c r="H34" s="132">
        <f t="shared" si="5"/>
        <v>1</v>
      </c>
      <c r="I34" s="114">
        <v>5</v>
      </c>
      <c r="J34" s="118">
        <f t="shared" si="5"/>
        <v>1</v>
      </c>
      <c r="K34" s="127">
        <v>2</v>
      </c>
      <c r="L34" s="118">
        <f>IF(K$30=0,"－",K34/K$30)</f>
        <v>1</v>
      </c>
      <c r="M34" s="127">
        <v>3</v>
      </c>
      <c r="N34" s="118">
        <f>IF(M$30=0,"－",M34/M$30)</f>
        <v>1</v>
      </c>
      <c r="O34" s="127">
        <v>49</v>
      </c>
      <c r="P34" s="118">
        <f>IF(O$30=0,"－",O34/O$30)</f>
        <v>0.89090909090909087</v>
      </c>
      <c r="Q34" s="127">
        <v>30</v>
      </c>
      <c r="R34" s="118">
        <f>IF(Q$30=0,"－",Q34/Q$30)</f>
        <v>1</v>
      </c>
      <c r="S34" s="127">
        <v>193</v>
      </c>
      <c r="T34" s="118">
        <f>IF(S$30=0,"－",S34/S$30)</f>
        <v>0.95073891625615758</v>
      </c>
      <c r="U34" s="127">
        <v>94</v>
      </c>
      <c r="V34" s="118">
        <f>IF(U$30=0,"－",U34/U$30)</f>
        <v>0.98947368421052628</v>
      </c>
      <c r="W34" s="127">
        <v>9</v>
      </c>
      <c r="X34" s="118">
        <f>IF(W$30=0,"－",W34/W$30)</f>
        <v>0.9</v>
      </c>
      <c r="Y34" s="127">
        <f t="shared" si="0"/>
        <v>389</v>
      </c>
      <c r="Z34" s="118">
        <f>IF(Y$30=0,"－",Y34/Y$30)</f>
        <v>0.95577395577395574</v>
      </c>
      <c r="AA34" s="127">
        <v>418</v>
      </c>
      <c r="AB34" s="118">
        <f>IF(AA$30=0,"－",AA34/AA$30)</f>
        <v>0.96313364055299544</v>
      </c>
      <c r="AC34" s="127">
        <f t="shared" si="1"/>
        <v>807</v>
      </c>
      <c r="AD34" s="49">
        <f>IF(AC$30=0,"－",AC34/AC$30)</f>
        <v>0.95957193816884656</v>
      </c>
    </row>
    <row r="35" spans="1:30" s="1" customFormat="1" ht="30" customHeight="1" thickBot="1">
      <c r="A35" s="177">
        <v>31</v>
      </c>
      <c r="B35" s="271" t="s">
        <v>157</v>
      </c>
      <c r="C35" s="246"/>
      <c r="D35" s="246"/>
      <c r="E35" s="246"/>
      <c r="F35" s="192" t="s">
        <v>158</v>
      </c>
      <c r="G35" s="137">
        <v>0</v>
      </c>
      <c r="H35" s="134">
        <f>G35/G4</f>
        <v>0</v>
      </c>
      <c r="I35" s="135">
        <v>0</v>
      </c>
      <c r="J35" s="136">
        <f>I35/I4</f>
        <v>0</v>
      </c>
      <c r="K35" s="133">
        <v>0</v>
      </c>
      <c r="L35" s="136">
        <f>K35/K4</f>
        <v>0</v>
      </c>
      <c r="M35" s="133">
        <v>0</v>
      </c>
      <c r="N35" s="136">
        <f>M35/M4</f>
        <v>0</v>
      </c>
      <c r="O35" s="133">
        <v>2</v>
      </c>
      <c r="P35" s="136">
        <f>O35/O4</f>
        <v>3.0769230769230771E-2</v>
      </c>
      <c r="Q35" s="133">
        <v>0</v>
      </c>
      <c r="R35" s="136">
        <f>Q35/Q4</f>
        <v>0</v>
      </c>
      <c r="S35" s="133">
        <v>1</v>
      </c>
      <c r="T35" s="136">
        <f>S35/S4</f>
        <v>3.9215686274509803E-3</v>
      </c>
      <c r="U35" s="133">
        <v>0</v>
      </c>
      <c r="V35" s="136">
        <f>U35/U4</f>
        <v>0</v>
      </c>
      <c r="W35" s="133">
        <v>0</v>
      </c>
      <c r="X35" s="136">
        <f>W35/W4</f>
        <v>0</v>
      </c>
      <c r="Y35" s="133">
        <f t="shared" si="0"/>
        <v>3</v>
      </c>
      <c r="Z35" s="136">
        <f>Y35/Y4</f>
        <v>5.5658627087198514E-3</v>
      </c>
      <c r="AA35" s="133">
        <v>1</v>
      </c>
      <c r="AB35" s="136">
        <f>AA35/AA4</f>
        <v>1.3550135501355014E-3</v>
      </c>
      <c r="AC35" s="133">
        <f t="shared" si="1"/>
        <v>4</v>
      </c>
      <c r="AD35" s="51">
        <f>AC35/AC4</f>
        <v>3.1323414252153485E-3</v>
      </c>
    </row>
    <row r="36" spans="1:30" ht="24" customHeight="1">
      <c r="B36" s="21" t="s">
        <v>89</v>
      </c>
    </row>
  </sheetData>
  <mergeCells count="41">
    <mergeCell ref="AC2:AD3"/>
    <mergeCell ref="AA2:AB3"/>
    <mergeCell ref="Y2:Z3"/>
    <mergeCell ref="D27:E27"/>
    <mergeCell ref="W2:X3"/>
    <mergeCell ref="D26:E26"/>
    <mergeCell ref="K2:L3"/>
    <mergeCell ref="I3:J3"/>
    <mergeCell ref="D13:E13"/>
    <mergeCell ref="B14:E14"/>
    <mergeCell ref="U2:V3"/>
    <mergeCell ref="S2:T3"/>
    <mergeCell ref="Q2:R3"/>
    <mergeCell ref="O2:P3"/>
    <mergeCell ref="M2:N3"/>
    <mergeCell ref="D18:E18"/>
    <mergeCell ref="G2:H3"/>
    <mergeCell ref="B2:F3"/>
    <mergeCell ref="B21:E21"/>
    <mergeCell ref="B8:E8"/>
    <mergeCell ref="C9:E9"/>
    <mergeCell ref="D10:E10"/>
    <mergeCell ref="C19:E19"/>
    <mergeCell ref="B20:E20"/>
    <mergeCell ref="D23:E23"/>
    <mergeCell ref="D24:E24"/>
    <mergeCell ref="D25:E25"/>
    <mergeCell ref="D11:E11"/>
    <mergeCell ref="D12:E12"/>
    <mergeCell ref="C15:E15"/>
    <mergeCell ref="D16:E16"/>
    <mergeCell ref="D17:E17"/>
    <mergeCell ref="C22:E22"/>
    <mergeCell ref="B35:E35"/>
    <mergeCell ref="D34:E34"/>
    <mergeCell ref="B28:E28"/>
    <mergeCell ref="D32:E32"/>
    <mergeCell ref="D33:E33"/>
    <mergeCell ref="C31:E31"/>
    <mergeCell ref="C29:E29"/>
    <mergeCell ref="B30:E30"/>
  </mergeCells>
  <phoneticPr fontId="2"/>
  <printOptions horizontalCentered="1"/>
  <pageMargins left="0.31496062992125984" right="0.31496062992125984" top="0.55118110236220474" bottom="0.55118110236220474" header="0.31496062992125984" footer="0.31496062992125984"/>
  <pageSetup paperSize="8"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CC6BF-642F-41E6-898B-F2BD2DBB70F3}">
  <dimension ref="A1:AD17"/>
  <sheetViews>
    <sheetView zoomScale="60" zoomScaleNormal="60" workbookViewId="0">
      <pane xSplit="6" ySplit="7" topLeftCell="G8" activePane="bottomRight" state="frozen"/>
      <selection pane="bottomRight" activeCell="J13" sqref="J13"/>
      <selection pane="bottomLeft"/>
      <selection pane="topRight"/>
    </sheetView>
  </sheetViews>
  <sheetFormatPr defaultRowHeight="14.25"/>
  <cols>
    <col min="1" max="1" width="4.140625" customWidth="1"/>
    <col min="2" max="3" width="5.5703125" style="21" customWidth="1"/>
    <col min="4" max="4" width="19.140625" style="21" customWidth="1"/>
    <col min="5" max="5" width="18" style="22" customWidth="1"/>
    <col min="6" max="6" width="9.140625" style="27" customWidth="1"/>
    <col min="7" max="7" width="10.5703125" style="8" customWidth="1"/>
    <col min="8" max="8" width="8.42578125" style="38" customWidth="1"/>
    <col min="9" max="9" width="10.5703125" customWidth="1"/>
    <col min="10" max="10" width="8.42578125" style="44" customWidth="1"/>
    <col min="11" max="11" width="10.5703125" style="8" customWidth="1"/>
    <col min="12" max="12" width="8.42578125" style="30" customWidth="1"/>
    <col min="13" max="13" width="10.5703125" style="8" customWidth="1"/>
    <col min="14" max="14" width="8.42578125" style="30" customWidth="1"/>
    <col min="15" max="15" width="10.5703125" style="8" customWidth="1"/>
    <col min="16" max="16" width="8.42578125" style="30" customWidth="1"/>
    <col min="17" max="17" width="10.5703125" style="8" customWidth="1"/>
    <col min="18" max="18" width="8.42578125" style="30" customWidth="1"/>
    <col min="19" max="19" width="10.5703125" style="8" customWidth="1"/>
    <col min="20" max="20" width="8.42578125" style="30" customWidth="1"/>
    <col min="21" max="21" width="10.5703125" style="8" customWidth="1"/>
    <col min="22" max="22" width="8.42578125" style="30" customWidth="1"/>
    <col min="23" max="23" width="10.5703125" style="8" customWidth="1"/>
    <col min="24" max="24" width="8.42578125" style="30" customWidth="1"/>
    <col min="25" max="25" width="10.5703125" style="8" customWidth="1"/>
    <col min="26" max="26" width="8.42578125" style="30" customWidth="1"/>
    <col min="27" max="27" width="10.5703125" style="8" customWidth="1"/>
    <col min="28" max="28" width="8.42578125" style="30" customWidth="1"/>
    <col min="29" max="29" width="10.5703125" style="8" customWidth="1"/>
    <col min="30" max="30" width="8.42578125" style="30" customWidth="1"/>
  </cols>
  <sheetData>
    <row r="1" spans="1:30" ht="28.5" customHeight="1" thickBot="1">
      <c r="A1" s="31" t="s">
        <v>159</v>
      </c>
    </row>
    <row r="2" spans="1:30" s="32" customFormat="1" ht="21.75" customHeight="1">
      <c r="B2" s="259" t="s">
        <v>1</v>
      </c>
      <c r="C2" s="260"/>
      <c r="D2" s="260"/>
      <c r="E2" s="260"/>
      <c r="F2" s="261"/>
      <c r="G2" s="254" t="s">
        <v>2</v>
      </c>
      <c r="H2" s="267"/>
      <c r="I2" s="211"/>
      <c r="J2" s="28"/>
      <c r="K2" s="254" t="s">
        <v>3</v>
      </c>
      <c r="L2" s="255"/>
      <c r="M2" s="254" t="s">
        <v>4</v>
      </c>
      <c r="N2" s="255"/>
      <c r="O2" s="254" t="s">
        <v>5</v>
      </c>
      <c r="P2" s="255"/>
      <c r="Q2" s="254" t="s">
        <v>6</v>
      </c>
      <c r="R2" s="255"/>
      <c r="S2" s="254" t="s">
        <v>7</v>
      </c>
      <c r="T2" s="255"/>
      <c r="U2" s="254" t="s">
        <v>8</v>
      </c>
      <c r="V2" s="255"/>
      <c r="W2" s="254" t="s">
        <v>9</v>
      </c>
      <c r="X2" s="255"/>
      <c r="Y2" s="254" t="s">
        <v>10</v>
      </c>
      <c r="Z2" s="255"/>
      <c r="AA2" s="254" t="s">
        <v>11</v>
      </c>
      <c r="AB2" s="255"/>
      <c r="AC2" s="254" t="s">
        <v>12</v>
      </c>
      <c r="AD2" s="255"/>
    </row>
    <row r="3" spans="1:30" s="32" customFormat="1" ht="24" customHeight="1" thickBot="1">
      <c r="B3" s="262"/>
      <c r="C3" s="263"/>
      <c r="D3" s="263"/>
      <c r="E3" s="263"/>
      <c r="F3" s="264"/>
      <c r="G3" s="256"/>
      <c r="H3" s="268"/>
      <c r="I3" s="269" t="s">
        <v>13</v>
      </c>
      <c r="J3" s="270"/>
      <c r="K3" s="256"/>
      <c r="L3" s="257"/>
      <c r="M3" s="256"/>
      <c r="N3" s="257"/>
      <c r="O3" s="256"/>
      <c r="P3" s="257"/>
      <c r="Q3" s="256"/>
      <c r="R3" s="257"/>
      <c r="S3" s="256"/>
      <c r="T3" s="257"/>
      <c r="U3" s="256"/>
      <c r="V3" s="257"/>
      <c r="W3" s="256"/>
      <c r="X3" s="257"/>
      <c r="Y3" s="256"/>
      <c r="Z3" s="257"/>
      <c r="AA3" s="256"/>
      <c r="AB3" s="257"/>
      <c r="AC3" s="256"/>
      <c r="AD3" s="257"/>
    </row>
    <row r="4" spans="1:30" s="1" customFormat="1" ht="30" customHeight="1" thickBot="1">
      <c r="A4" s="1">
        <v>1</v>
      </c>
      <c r="B4" s="9" t="s">
        <v>14</v>
      </c>
      <c r="C4" s="10"/>
      <c r="D4" s="10"/>
      <c r="E4" s="10"/>
      <c r="F4" s="24"/>
      <c r="G4" s="80">
        <v>10</v>
      </c>
      <c r="H4" s="139"/>
      <c r="I4" s="140">
        <v>5</v>
      </c>
      <c r="J4" s="83"/>
      <c r="K4" s="141">
        <v>8</v>
      </c>
      <c r="L4" s="83"/>
      <c r="M4" s="80">
        <v>5</v>
      </c>
      <c r="N4" s="83"/>
      <c r="O4" s="80">
        <v>65</v>
      </c>
      <c r="P4" s="83"/>
      <c r="Q4" s="80">
        <v>38</v>
      </c>
      <c r="R4" s="83"/>
      <c r="S4" s="80">
        <v>255</v>
      </c>
      <c r="T4" s="83"/>
      <c r="U4" s="80">
        <v>145</v>
      </c>
      <c r="V4" s="83"/>
      <c r="W4" s="80">
        <v>13</v>
      </c>
      <c r="X4" s="83"/>
      <c r="Y4" s="80">
        <f>SUM(G4,K4,M4,O4,Q4,S4,U4,W4)</f>
        <v>539</v>
      </c>
      <c r="Z4" s="83"/>
      <c r="AA4" s="80">
        <v>738</v>
      </c>
      <c r="AB4" s="83"/>
      <c r="AC4" s="80">
        <f>SUM(Y4,AA4)</f>
        <v>1277</v>
      </c>
      <c r="AD4" s="83"/>
    </row>
    <row r="5" spans="1:30" s="1" customFormat="1" ht="30" customHeight="1">
      <c r="A5" s="1">
        <v>2</v>
      </c>
      <c r="B5" s="13" t="s">
        <v>91</v>
      </c>
      <c r="C5" s="14"/>
      <c r="D5" s="15"/>
      <c r="E5" s="15"/>
      <c r="F5" s="23"/>
      <c r="G5" s="84">
        <v>61622</v>
      </c>
      <c r="H5" s="142"/>
      <c r="I5" s="143">
        <v>38010</v>
      </c>
      <c r="J5" s="87"/>
      <c r="K5" s="89">
        <v>48</v>
      </c>
      <c r="L5" s="88"/>
      <c r="M5" s="89">
        <v>269</v>
      </c>
      <c r="N5" s="88"/>
      <c r="O5" s="84">
        <v>17787</v>
      </c>
      <c r="P5" s="88"/>
      <c r="Q5" s="84">
        <v>5013</v>
      </c>
      <c r="R5" s="88"/>
      <c r="S5" s="84">
        <v>10162</v>
      </c>
      <c r="T5" s="88"/>
      <c r="U5" s="84">
        <v>1868</v>
      </c>
      <c r="V5" s="88"/>
      <c r="W5" s="84">
        <v>1087</v>
      </c>
      <c r="X5" s="88"/>
      <c r="Y5" s="84">
        <f t="shared" ref="Y5:Y15" si="0">SUM(G5,K5,M5,O5,Q5,S5,U5,W5)</f>
        <v>97856</v>
      </c>
      <c r="Z5" s="88"/>
      <c r="AA5" s="84">
        <v>8198</v>
      </c>
      <c r="AB5" s="88"/>
      <c r="AC5" s="84">
        <f t="shared" ref="AC5:AC15" si="1">SUM(Y5,AA5)</f>
        <v>106054</v>
      </c>
      <c r="AD5" s="88"/>
    </row>
    <row r="6" spans="1:30" s="1" customFormat="1" ht="30" customHeight="1" thickBot="1">
      <c r="A6" s="1">
        <v>3</v>
      </c>
      <c r="B6" s="16" t="s">
        <v>16</v>
      </c>
      <c r="C6" s="17"/>
      <c r="D6" s="17"/>
      <c r="E6" s="17"/>
      <c r="F6" s="25"/>
      <c r="G6" s="91">
        <v>82958</v>
      </c>
      <c r="H6" s="144"/>
      <c r="I6" s="145">
        <v>51509</v>
      </c>
      <c r="J6" s="94"/>
      <c r="K6" s="96">
        <v>13367</v>
      </c>
      <c r="L6" s="95"/>
      <c r="M6" s="96">
        <v>348</v>
      </c>
      <c r="N6" s="95"/>
      <c r="O6" s="91">
        <v>35910</v>
      </c>
      <c r="P6" s="95"/>
      <c r="Q6" s="91">
        <v>9373</v>
      </c>
      <c r="R6" s="95"/>
      <c r="S6" s="91">
        <v>18886</v>
      </c>
      <c r="T6" s="95"/>
      <c r="U6" s="91">
        <v>2257</v>
      </c>
      <c r="V6" s="95"/>
      <c r="W6" s="91">
        <v>1671</v>
      </c>
      <c r="X6" s="95"/>
      <c r="Y6" s="91">
        <f t="shared" si="0"/>
        <v>164770</v>
      </c>
      <c r="Z6" s="95"/>
      <c r="AA6" s="91">
        <v>12048</v>
      </c>
      <c r="AB6" s="95"/>
      <c r="AC6" s="91">
        <f t="shared" si="1"/>
        <v>176818</v>
      </c>
      <c r="AD6" s="95"/>
    </row>
    <row r="7" spans="1:30" s="6" customFormat="1" ht="9.75" customHeight="1" thickBot="1">
      <c r="B7" s="77"/>
      <c r="C7" s="77"/>
      <c r="D7" s="77"/>
      <c r="E7" s="77"/>
      <c r="F7" s="78"/>
      <c r="G7" s="98"/>
      <c r="H7" s="146"/>
      <c r="I7" s="98"/>
      <c r="J7" s="100"/>
      <c r="K7" s="98"/>
      <c r="L7" s="98"/>
      <c r="M7" s="98"/>
      <c r="N7" s="98"/>
      <c r="O7" s="98"/>
      <c r="P7" s="98"/>
      <c r="Q7" s="98"/>
      <c r="R7" s="98"/>
      <c r="S7" s="98"/>
      <c r="T7" s="98"/>
      <c r="U7" s="98"/>
      <c r="V7" s="98"/>
      <c r="W7" s="98"/>
      <c r="X7" s="98"/>
      <c r="Y7" s="98"/>
      <c r="Z7" s="98"/>
      <c r="AA7" s="98"/>
      <c r="AB7" s="98"/>
      <c r="AC7" s="98"/>
      <c r="AD7" s="98"/>
    </row>
    <row r="8" spans="1:30" s="1" customFormat="1" ht="30" customHeight="1">
      <c r="A8" s="1">
        <v>4</v>
      </c>
      <c r="B8" s="278" t="s">
        <v>160</v>
      </c>
      <c r="C8" s="279"/>
      <c r="D8" s="279"/>
      <c r="E8" s="64" t="s">
        <v>29</v>
      </c>
      <c r="F8" s="58" t="s">
        <v>161</v>
      </c>
      <c r="G8" s="101">
        <v>71228</v>
      </c>
      <c r="H8" s="147">
        <f>G8/G$6</f>
        <v>0.85860314858120979</v>
      </c>
      <c r="I8" s="103">
        <v>45717</v>
      </c>
      <c r="J8" s="104">
        <f>I8/I$6</f>
        <v>0.88755363140422061</v>
      </c>
      <c r="K8" s="101">
        <v>11980</v>
      </c>
      <c r="L8" s="104">
        <f>K8/K$6</f>
        <v>0.89623700157103314</v>
      </c>
      <c r="M8" s="105">
        <v>145</v>
      </c>
      <c r="N8" s="104">
        <f>M8/M$6</f>
        <v>0.41666666666666669</v>
      </c>
      <c r="O8" s="101">
        <v>31982</v>
      </c>
      <c r="P8" s="104">
        <f>O8/O$6</f>
        <v>0.89061542745753275</v>
      </c>
      <c r="Q8" s="101">
        <v>7474</v>
      </c>
      <c r="R8" s="104">
        <f>Q8/Q$6</f>
        <v>0.7973967779793022</v>
      </c>
      <c r="S8" s="101">
        <v>16345</v>
      </c>
      <c r="T8" s="104">
        <f>S8/S$6</f>
        <v>0.86545589325426242</v>
      </c>
      <c r="U8" s="101">
        <v>1885</v>
      </c>
      <c r="V8" s="104">
        <f>U8/U$6</f>
        <v>0.8351794417368188</v>
      </c>
      <c r="W8" s="101">
        <v>1671</v>
      </c>
      <c r="X8" s="104">
        <f>W8/W$6</f>
        <v>1</v>
      </c>
      <c r="Y8" s="101">
        <f t="shared" si="0"/>
        <v>142710</v>
      </c>
      <c r="Z8" s="104">
        <f>Y8/Y$6</f>
        <v>0.86611640468531892</v>
      </c>
      <c r="AA8" s="101">
        <v>8489</v>
      </c>
      <c r="AB8" s="104">
        <f>AA8/AA$6</f>
        <v>0.70459827357237714</v>
      </c>
      <c r="AC8" s="101">
        <f t="shared" si="1"/>
        <v>151199</v>
      </c>
      <c r="AD8" s="104">
        <f>AC8/AC$6</f>
        <v>0.85511090499835984</v>
      </c>
    </row>
    <row r="9" spans="1:30" s="1" customFormat="1" ht="30" customHeight="1">
      <c r="A9" s="1">
        <v>5</v>
      </c>
      <c r="B9" s="280"/>
      <c r="C9" s="281"/>
      <c r="D9" s="281"/>
      <c r="E9" s="65" t="s">
        <v>31</v>
      </c>
      <c r="F9" s="62" t="s">
        <v>162</v>
      </c>
      <c r="G9" s="107">
        <v>51521</v>
      </c>
      <c r="H9" s="148">
        <f>G9/G$5</f>
        <v>0.83608126967641427</v>
      </c>
      <c r="I9" s="109">
        <v>27945</v>
      </c>
      <c r="J9" s="110">
        <f>I9/I$5</f>
        <v>0.73520126282557219</v>
      </c>
      <c r="K9" s="107">
        <v>0</v>
      </c>
      <c r="L9" s="110">
        <f>K9/K$5</f>
        <v>0</v>
      </c>
      <c r="M9" s="111">
        <v>66</v>
      </c>
      <c r="N9" s="110">
        <f>M9/M$5</f>
        <v>0.24535315985130113</v>
      </c>
      <c r="O9" s="107">
        <v>16598</v>
      </c>
      <c r="P9" s="110">
        <f>O9/O$5</f>
        <v>0.93315342665992018</v>
      </c>
      <c r="Q9" s="107">
        <v>4540</v>
      </c>
      <c r="R9" s="110">
        <f>Q9/Q$5</f>
        <v>0.90564532216237781</v>
      </c>
      <c r="S9" s="107">
        <v>9407</v>
      </c>
      <c r="T9" s="110">
        <f>S9/S$5</f>
        <v>0.92570360165321786</v>
      </c>
      <c r="U9" s="107">
        <v>1433</v>
      </c>
      <c r="V9" s="110">
        <f>U9/U$5</f>
        <v>0.76713062098501072</v>
      </c>
      <c r="W9" s="107">
        <v>1086</v>
      </c>
      <c r="X9" s="110">
        <f>W9/W$5</f>
        <v>0.99908003679852808</v>
      </c>
      <c r="Y9" s="107">
        <f t="shared" si="0"/>
        <v>84651</v>
      </c>
      <c r="Z9" s="110">
        <f>Y9/Y$5</f>
        <v>0.86505681818181823</v>
      </c>
      <c r="AA9" s="107">
        <v>5777</v>
      </c>
      <c r="AB9" s="110">
        <f>AA9/AA$5</f>
        <v>0.70468406928519156</v>
      </c>
      <c r="AC9" s="107">
        <f t="shared" si="1"/>
        <v>90428</v>
      </c>
      <c r="AD9" s="110">
        <f>AC9/AC$5</f>
        <v>0.85265996567786217</v>
      </c>
    </row>
    <row r="10" spans="1:30" s="1" customFormat="1" ht="30" customHeight="1">
      <c r="A10" s="1">
        <v>6</v>
      </c>
      <c r="B10" s="229" t="s">
        <v>163</v>
      </c>
      <c r="C10" s="230"/>
      <c r="D10" s="230"/>
      <c r="E10" s="230"/>
      <c r="F10" s="66" t="s">
        <v>164</v>
      </c>
      <c r="G10" s="107">
        <v>6811</v>
      </c>
      <c r="H10" s="148">
        <f>G10/G$5</f>
        <v>0.11052870727986758</v>
      </c>
      <c r="I10" s="109">
        <v>6657</v>
      </c>
      <c r="J10" s="110">
        <f>I10/I$5</f>
        <v>0.17513812154696132</v>
      </c>
      <c r="K10" s="107">
        <v>0</v>
      </c>
      <c r="L10" s="110">
        <f>K10/K$5</f>
        <v>0</v>
      </c>
      <c r="M10" s="111">
        <v>89</v>
      </c>
      <c r="N10" s="110">
        <f>M10/M$5</f>
        <v>0.33085501858736061</v>
      </c>
      <c r="O10" s="107">
        <v>4417</v>
      </c>
      <c r="P10" s="110">
        <f>O10/O$5</f>
        <v>0.24832743014561195</v>
      </c>
      <c r="Q10" s="107">
        <v>1506</v>
      </c>
      <c r="R10" s="110">
        <f>Q10/Q$5</f>
        <v>0.30041891083183725</v>
      </c>
      <c r="S10" s="107">
        <v>4717</v>
      </c>
      <c r="T10" s="110">
        <f>S10/S$5</f>
        <v>0.46418027947254475</v>
      </c>
      <c r="U10" s="107">
        <v>702</v>
      </c>
      <c r="V10" s="110">
        <f>U10/U$5</f>
        <v>0.37580299785867238</v>
      </c>
      <c r="W10" s="107">
        <v>404</v>
      </c>
      <c r="X10" s="110">
        <f>W10/W$5</f>
        <v>0.37166513339466423</v>
      </c>
      <c r="Y10" s="107">
        <f t="shared" si="0"/>
        <v>18646</v>
      </c>
      <c r="Z10" s="110">
        <f>Y10/Y$5</f>
        <v>0.19054529103989537</v>
      </c>
      <c r="AA10" s="107">
        <v>4213</v>
      </c>
      <c r="AB10" s="110">
        <f>AA10/AA$5</f>
        <v>0.51390583069041229</v>
      </c>
      <c r="AC10" s="107">
        <f t="shared" si="1"/>
        <v>22859</v>
      </c>
      <c r="AD10" s="110">
        <f>AC10/AC$5</f>
        <v>0.21554113941954098</v>
      </c>
    </row>
    <row r="11" spans="1:30" s="1" customFormat="1" ht="30" customHeight="1">
      <c r="A11" s="1">
        <v>7</v>
      </c>
      <c r="B11" s="229" t="s">
        <v>165</v>
      </c>
      <c r="C11" s="230"/>
      <c r="D11" s="230"/>
      <c r="E11" s="230"/>
      <c r="F11" s="66" t="s">
        <v>166</v>
      </c>
      <c r="G11" s="107">
        <v>12721</v>
      </c>
      <c r="H11" s="148">
        <f>G11/G$5</f>
        <v>0.2064360131122002</v>
      </c>
      <c r="I11" s="109">
        <v>12512</v>
      </c>
      <c r="J11" s="110">
        <f>I11/I$5</f>
        <v>0.32917653249144962</v>
      </c>
      <c r="K11" s="107">
        <v>1</v>
      </c>
      <c r="L11" s="110">
        <f>K11/K$5</f>
        <v>2.0833333333333332E-2</v>
      </c>
      <c r="M11" s="111">
        <v>194</v>
      </c>
      <c r="N11" s="110">
        <f>M11/M$5</f>
        <v>0.72118959107806691</v>
      </c>
      <c r="O11" s="107">
        <v>10184</v>
      </c>
      <c r="P11" s="110">
        <f>O11/O$5</f>
        <v>0.57255298813740374</v>
      </c>
      <c r="Q11" s="107">
        <v>2979</v>
      </c>
      <c r="R11" s="110">
        <f>Q11/Q$5</f>
        <v>0.59425493716337519</v>
      </c>
      <c r="S11" s="107">
        <v>6760</v>
      </c>
      <c r="T11" s="110">
        <f>S11/S$5</f>
        <v>0.66522338122416846</v>
      </c>
      <c r="U11" s="107">
        <v>1073</v>
      </c>
      <c r="V11" s="110">
        <f>U11/U$5</f>
        <v>0.57441113490364026</v>
      </c>
      <c r="W11" s="107">
        <v>720</v>
      </c>
      <c r="X11" s="110">
        <f>W11/W$5</f>
        <v>0.66237350505979764</v>
      </c>
      <c r="Y11" s="107">
        <f t="shared" si="0"/>
        <v>34632</v>
      </c>
      <c r="Z11" s="110">
        <f>Y11/Y$5</f>
        <v>0.35390778286461738</v>
      </c>
      <c r="AA11" s="107">
        <v>5620</v>
      </c>
      <c r="AB11" s="110">
        <f>AA11/AA$5</f>
        <v>0.68553305684313248</v>
      </c>
      <c r="AC11" s="107">
        <f t="shared" si="1"/>
        <v>40252</v>
      </c>
      <c r="AD11" s="110">
        <f>AC11/AC$5</f>
        <v>0.37954249721839817</v>
      </c>
    </row>
    <row r="12" spans="1:30" s="1" customFormat="1" ht="30" customHeight="1" thickBot="1">
      <c r="A12" s="1">
        <v>8</v>
      </c>
      <c r="B12" s="276" t="s">
        <v>167</v>
      </c>
      <c r="C12" s="277"/>
      <c r="D12" s="277"/>
      <c r="E12" s="277"/>
      <c r="F12" s="67" t="s">
        <v>26</v>
      </c>
      <c r="G12" s="149">
        <v>7224</v>
      </c>
      <c r="H12" s="150">
        <f>G12/G$5</f>
        <v>0.11723085910875986</v>
      </c>
      <c r="I12" s="135">
        <v>7081</v>
      </c>
      <c r="J12" s="136">
        <f>I12/I$5</f>
        <v>0.18629308076821888</v>
      </c>
      <c r="K12" s="149">
        <v>0</v>
      </c>
      <c r="L12" s="136">
        <f>K12/K$5</f>
        <v>0</v>
      </c>
      <c r="M12" s="151">
        <v>25</v>
      </c>
      <c r="N12" s="136">
        <f>M12/M$5</f>
        <v>9.2936802973977689E-2</v>
      </c>
      <c r="O12" s="149">
        <v>3788</v>
      </c>
      <c r="P12" s="136">
        <f>O12/O$5</f>
        <v>0.21296452465283633</v>
      </c>
      <c r="Q12" s="149">
        <v>986</v>
      </c>
      <c r="R12" s="136">
        <f>Q12/Q$5</f>
        <v>0.19668860961500101</v>
      </c>
      <c r="S12" s="149">
        <v>2571</v>
      </c>
      <c r="T12" s="136">
        <f>S12/S$5</f>
        <v>0.25300137768155873</v>
      </c>
      <c r="U12" s="149">
        <v>421</v>
      </c>
      <c r="V12" s="136">
        <f>U12/U$5</f>
        <v>0.22537473233404712</v>
      </c>
      <c r="W12" s="149">
        <v>372</v>
      </c>
      <c r="X12" s="136">
        <f>W12/W$5</f>
        <v>0.34222631094756212</v>
      </c>
      <c r="Y12" s="149">
        <f t="shared" si="0"/>
        <v>15387</v>
      </c>
      <c r="Z12" s="136">
        <f>Y12/Y$5</f>
        <v>0.15724125245258339</v>
      </c>
      <c r="AA12" s="149">
        <v>2899</v>
      </c>
      <c r="AB12" s="136">
        <f>AA12/AA$5</f>
        <v>0.3536228348377653</v>
      </c>
      <c r="AC12" s="149">
        <f t="shared" si="1"/>
        <v>18286</v>
      </c>
      <c r="AD12" s="136">
        <f>AC12/AC$5</f>
        <v>0.17242159654515624</v>
      </c>
    </row>
    <row r="13" spans="1:30" s="2" customFormat="1" ht="30" customHeight="1">
      <c r="B13" s="40"/>
      <c r="C13" s="40"/>
      <c r="D13" s="40"/>
      <c r="E13" s="40"/>
      <c r="F13" s="40"/>
      <c r="G13" s="152"/>
      <c r="H13" s="153"/>
      <c r="I13" s="154"/>
      <c r="J13" s="155"/>
      <c r="K13" s="152"/>
      <c r="L13" s="155"/>
      <c r="M13" s="156"/>
      <c r="N13" s="155"/>
      <c r="O13" s="152"/>
      <c r="P13" s="155"/>
      <c r="Q13" s="152"/>
      <c r="R13" s="155"/>
      <c r="S13" s="152"/>
      <c r="T13" s="155"/>
      <c r="U13" s="152"/>
      <c r="V13" s="155"/>
      <c r="W13" s="152"/>
      <c r="X13" s="155"/>
      <c r="Y13" s="152"/>
      <c r="Z13" s="155"/>
      <c r="AA13" s="152"/>
      <c r="AB13" s="155"/>
      <c r="AC13" s="152"/>
      <c r="AD13" s="155"/>
    </row>
    <row r="14" spans="1:30" s="2" customFormat="1" ht="30" customHeight="1" thickBot="1">
      <c r="A14" s="31" t="s">
        <v>168</v>
      </c>
      <c r="B14" s="41"/>
      <c r="C14" s="41"/>
      <c r="D14" s="41"/>
      <c r="E14" s="41"/>
      <c r="F14" s="41"/>
      <c r="G14" s="157"/>
      <c r="H14" s="158"/>
      <c r="I14" s="159"/>
      <c r="J14" s="160"/>
      <c r="K14" s="157"/>
      <c r="L14" s="160"/>
      <c r="M14" s="161"/>
      <c r="N14" s="160"/>
      <c r="O14" s="157"/>
      <c r="P14" s="160"/>
      <c r="Q14" s="157"/>
      <c r="R14" s="160"/>
      <c r="S14" s="157"/>
      <c r="T14" s="160"/>
      <c r="U14" s="157"/>
      <c r="V14" s="160"/>
      <c r="W14" s="157"/>
      <c r="X14" s="160"/>
      <c r="Y14" s="157"/>
      <c r="Z14" s="160"/>
      <c r="AA14" s="157"/>
      <c r="AB14" s="160"/>
      <c r="AC14" s="157"/>
      <c r="AD14" s="160"/>
    </row>
    <row r="15" spans="1:30" s="1" customFormat="1" ht="30" customHeight="1" thickBot="1">
      <c r="A15" s="1">
        <v>9</v>
      </c>
      <c r="B15" s="265" t="s">
        <v>169</v>
      </c>
      <c r="C15" s="275"/>
      <c r="D15" s="275"/>
      <c r="E15" s="275"/>
      <c r="F15" s="63" t="s">
        <v>100</v>
      </c>
      <c r="G15" s="133">
        <v>6</v>
      </c>
      <c r="H15" s="150">
        <f>G15/G$4</f>
        <v>0.6</v>
      </c>
      <c r="I15" s="135">
        <v>4</v>
      </c>
      <c r="J15" s="136">
        <f>I15/I$4</f>
        <v>0.8</v>
      </c>
      <c r="K15" s="133">
        <v>4</v>
      </c>
      <c r="L15" s="136">
        <f>K15/K$4</f>
        <v>0.5</v>
      </c>
      <c r="M15" s="137">
        <v>1</v>
      </c>
      <c r="N15" s="136">
        <f>M15/M$4</f>
        <v>0.2</v>
      </c>
      <c r="O15" s="133">
        <v>29</v>
      </c>
      <c r="P15" s="136">
        <f>O15/O$4</f>
        <v>0.44615384615384618</v>
      </c>
      <c r="Q15" s="133">
        <v>7</v>
      </c>
      <c r="R15" s="136">
        <f>Q15/Q$4</f>
        <v>0.18421052631578946</v>
      </c>
      <c r="S15" s="133">
        <v>55</v>
      </c>
      <c r="T15" s="136">
        <f>S15/S$4</f>
        <v>0.21568627450980393</v>
      </c>
      <c r="U15" s="133">
        <v>21</v>
      </c>
      <c r="V15" s="136">
        <f>U15/U$4</f>
        <v>0.14482758620689656</v>
      </c>
      <c r="W15" s="133">
        <v>9</v>
      </c>
      <c r="X15" s="136">
        <f>W15/W$4</f>
        <v>0.69230769230769229</v>
      </c>
      <c r="Y15" s="162">
        <f t="shared" si="0"/>
        <v>132</v>
      </c>
      <c r="Z15" s="163">
        <f>Y15/Y$4</f>
        <v>0.24489795918367346</v>
      </c>
      <c r="AA15" s="162">
        <v>37</v>
      </c>
      <c r="AB15" s="163">
        <f>AA15/AA$4</f>
        <v>5.0135501355013552E-2</v>
      </c>
      <c r="AC15" s="162">
        <f t="shared" si="1"/>
        <v>169</v>
      </c>
      <c r="AD15" s="163">
        <f>AC15/AC$4</f>
        <v>0.13234142521534847</v>
      </c>
    </row>
    <row r="16" spans="1:30" ht="24" customHeight="1"/>
    <row r="17" spans="2:2" ht="24" customHeight="1">
      <c r="B17" s="21" t="s">
        <v>89</v>
      </c>
    </row>
  </sheetData>
  <mergeCells count="18">
    <mergeCell ref="AC2:AD3"/>
    <mergeCell ref="Q2:R3"/>
    <mergeCell ref="O2:P3"/>
    <mergeCell ref="M2:N3"/>
    <mergeCell ref="I3:J3"/>
    <mergeCell ref="K2:L3"/>
    <mergeCell ref="AA2:AB3"/>
    <mergeCell ref="Y2:Z3"/>
    <mergeCell ref="W2:X3"/>
    <mergeCell ref="U2:V3"/>
    <mergeCell ref="S2:T3"/>
    <mergeCell ref="G2:H3"/>
    <mergeCell ref="B15:E15"/>
    <mergeCell ref="B10:E10"/>
    <mergeCell ref="B11:E11"/>
    <mergeCell ref="B12:E12"/>
    <mergeCell ref="B8:D9"/>
    <mergeCell ref="B2:F3"/>
  </mergeCells>
  <phoneticPr fontId="2"/>
  <printOptions horizontalCentered="1"/>
  <pageMargins left="0.31496062992125984" right="0.31496062992125984" top="0.55118110236220474" bottom="0.55118110236220474" header="0.31496062992125984" footer="0.31496062992125984"/>
  <pageSetup paperSize="8"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4FC41-35C9-4F22-94DF-9F28103A6588}">
  <dimension ref="A1:AD36"/>
  <sheetViews>
    <sheetView zoomScale="60" zoomScaleNormal="60" workbookViewId="0">
      <pane xSplit="6" ySplit="7" topLeftCell="G8" activePane="bottomRight" state="frozen"/>
      <selection pane="bottomRight" activeCell="R57" sqref="R57"/>
      <selection pane="bottomLeft"/>
      <selection pane="topRight"/>
    </sheetView>
  </sheetViews>
  <sheetFormatPr defaultRowHeight="17.25"/>
  <cols>
    <col min="1" max="1" width="4.140625" customWidth="1"/>
    <col min="2" max="2" width="5.5703125" style="21" customWidth="1"/>
    <col min="3" max="3" width="5.42578125" style="21" customWidth="1"/>
    <col min="4" max="4" width="19.28515625" style="21" customWidth="1"/>
    <col min="5" max="5" width="18.28515625" style="22" customWidth="1"/>
    <col min="6" max="6" width="9.42578125" style="27" customWidth="1"/>
    <col min="7" max="7" width="10.5703125" style="8" customWidth="1"/>
    <col min="8" max="8" width="8.42578125" style="39" customWidth="1"/>
    <col min="9" max="9" width="10.5703125" customWidth="1"/>
    <col min="10" max="10" width="8.42578125" style="44" customWidth="1"/>
    <col min="11" max="11" width="10.5703125" style="8" customWidth="1"/>
    <col min="12" max="12" width="8.42578125" style="30" customWidth="1"/>
    <col min="13" max="13" width="10.5703125" style="8" customWidth="1"/>
    <col min="14" max="14" width="8.42578125" style="30" customWidth="1"/>
    <col min="15" max="15" width="10.5703125" style="8" customWidth="1"/>
    <col min="16" max="16" width="8.42578125" style="30" customWidth="1"/>
    <col min="17" max="17" width="10.5703125" style="8" customWidth="1"/>
    <col min="18" max="18" width="8.42578125" style="30" customWidth="1"/>
    <col min="19" max="19" width="10.5703125" style="8" customWidth="1"/>
    <col min="20" max="20" width="8.42578125" style="30" customWidth="1"/>
    <col min="21" max="21" width="10.5703125" style="8" customWidth="1"/>
    <col min="22" max="22" width="8.42578125" style="30" customWidth="1"/>
    <col min="23" max="23" width="10.5703125" style="8" customWidth="1"/>
    <col min="24" max="24" width="8.42578125" style="30" customWidth="1"/>
    <col min="25" max="25" width="10.5703125" style="8" customWidth="1"/>
    <col min="26" max="26" width="8.42578125" style="30" customWidth="1"/>
    <col min="27" max="27" width="10.5703125" style="8" customWidth="1"/>
    <col min="28" max="28" width="8.42578125" style="30" customWidth="1"/>
    <col min="29" max="29" width="10.5703125" style="8" customWidth="1"/>
    <col min="30" max="30" width="8.42578125" style="30" customWidth="1"/>
  </cols>
  <sheetData>
    <row r="1" spans="1:30" ht="28.5" customHeight="1" thickBot="1">
      <c r="A1" s="31" t="s">
        <v>170</v>
      </c>
    </row>
    <row r="2" spans="1:30" s="32" customFormat="1" ht="21.75" customHeight="1">
      <c r="B2" s="259" t="s">
        <v>1</v>
      </c>
      <c r="C2" s="260"/>
      <c r="D2" s="260"/>
      <c r="E2" s="260"/>
      <c r="F2" s="261"/>
      <c r="G2" s="254" t="s">
        <v>2</v>
      </c>
      <c r="H2" s="267"/>
      <c r="I2" s="211"/>
      <c r="J2" s="28"/>
      <c r="K2" s="254" t="s">
        <v>3</v>
      </c>
      <c r="L2" s="255"/>
      <c r="M2" s="254" t="s">
        <v>4</v>
      </c>
      <c r="N2" s="255"/>
      <c r="O2" s="254" t="s">
        <v>5</v>
      </c>
      <c r="P2" s="255"/>
      <c r="Q2" s="254" t="s">
        <v>6</v>
      </c>
      <c r="R2" s="255"/>
      <c r="S2" s="254" t="s">
        <v>7</v>
      </c>
      <c r="T2" s="255"/>
      <c r="U2" s="254" t="s">
        <v>8</v>
      </c>
      <c r="V2" s="255"/>
      <c r="W2" s="254" t="s">
        <v>9</v>
      </c>
      <c r="X2" s="255"/>
      <c r="Y2" s="254" t="s">
        <v>10</v>
      </c>
      <c r="Z2" s="255"/>
      <c r="AA2" s="254" t="s">
        <v>11</v>
      </c>
      <c r="AB2" s="255"/>
      <c r="AC2" s="254" t="s">
        <v>12</v>
      </c>
      <c r="AD2" s="255"/>
    </row>
    <row r="3" spans="1:30" s="32" customFormat="1" ht="24" customHeight="1" thickBot="1">
      <c r="B3" s="262"/>
      <c r="C3" s="263"/>
      <c r="D3" s="263"/>
      <c r="E3" s="263"/>
      <c r="F3" s="264"/>
      <c r="G3" s="256"/>
      <c r="H3" s="268"/>
      <c r="I3" s="269" t="s">
        <v>13</v>
      </c>
      <c r="J3" s="270"/>
      <c r="K3" s="256"/>
      <c r="L3" s="257"/>
      <c r="M3" s="256"/>
      <c r="N3" s="257"/>
      <c r="O3" s="256"/>
      <c r="P3" s="257"/>
      <c r="Q3" s="256"/>
      <c r="R3" s="257"/>
      <c r="S3" s="256"/>
      <c r="T3" s="257"/>
      <c r="U3" s="256"/>
      <c r="V3" s="257"/>
      <c r="W3" s="256"/>
      <c r="X3" s="257"/>
      <c r="Y3" s="256"/>
      <c r="Z3" s="257"/>
      <c r="AA3" s="256"/>
      <c r="AB3" s="257"/>
      <c r="AC3" s="256"/>
      <c r="AD3" s="257"/>
    </row>
    <row r="4" spans="1:30" s="1" customFormat="1" ht="30" customHeight="1" thickBot="1">
      <c r="A4" s="1">
        <v>1</v>
      </c>
      <c r="B4" s="9" t="s">
        <v>14</v>
      </c>
      <c r="C4" s="10"/>
      <c r="D4" s="10"/>
      <c r="E4" s="10"/>
      <c r="F4" s="24"/>
      <c r="G4" s="80">
        <v>10</v>
      </c>
      <c r="H4" s="81"/>
      <c r="I4" s="82">
        <v>5</v>
      </c>
      <c r="J4" s="83"/>
      <c r="K4" s="80">
        <v>8</v>
      </c>
      <c r="L4" s="83"/>
      <c r="M4" s="80">
        <v>5</v>
      </c>
      <c r="N4" s="83"/>
      <c r="O4" s="80">
        <v>65</v>
      </c>
      <c r="P4" s="83"/>
      <c r="Q4" s="80">
        <v>38</v>
      </c>
      <c r="R4" s="83"/>
      <c r="S4" s="80">
        <v>255</v>
      </c>
      <c r="T4" s="83"/>
      <c r="U4" s="80">
        <v>145</v>
      </c>
      <c r="V4" s="83"/>
      <c r="W4" s="80">
        <v>13</v>
      </c>
      <c r="X4" s="83"/>
      <c r="Y4" s="80">
        <f>SUM(G4,K4,M4,O4,Q4,S4,U4,W4)</f>
        <v>539</v>
      </c>
      <c r="Z4" s="83"/>
      <c r="AA4" s="80">
        <v>738</v>
      </c>
      <c r="AB4" s="83"/>
      <c r="AC4" s="80">
        <f>SUM(Y4,AA4)</f>
        <v>1277</v>
      </c>
      <c r="AD4" s="83"/>
    </row>
    <row r="5" spans="1:30" s="1" customFormat="1" ht="30" customHeight="1">
      <c r="A5" s="1">
        <v>2</v>
      </c>
      <c r="B5" s="13" t="s">
        <v>91</v>
      </c>
      <c r="C5" s="14"/>
      <c r="D5" s="15"/>
      <c r="E5" s="15"/>
      <c r="F5" s="23"/>
      <c r="G5" s="84">
        <v>61622</v>
      </c>
      <c r="H5" s="85"/>
      <c r="I5" s="86">
        <v>38010</v>
      </c>
      <c r="J5" s="87"/>
      <c r="K5" s="84">
        <v>48</v>
      </c>
      <c r="L5" s="88"/>
      <c r="M5" s="89">
        <v>269</v>
      </c>
      <c r="N5" s="90"/>
      <c r="O5" s="84">
        <v>17787</v>
      </c>
      <c r="P5" s="88"/>
      <c r="Q5" s="84">
        <v>5013</v>
      </c>
      <c r="R5" s="88"/>
      <c r="S5" s="84">
        <v>10162</v>
      </c>
      <c r="T5" s="88"/>
      <c r="U5" s="84">
        <v>1868</v>
      </c>
      <c r="V5" s="88"/>
      <c r="W5" s="84">
        <v>1087</v>
      </c>
      <c r="X5" s="88"/>
      <c r="Y5" s="84">
        <f t="shared" ref="Y5:Y35" si="0">SUM(G5,K5,M5,O5,Q5,S5,U5,W5)</f>
        <v>97856</v>
      </c>
      <c r="Z5" s="88"/>
      <c r="AA5" s="84">
        <v>8198</v>
      </c>
      <c r="AB5" s="88"/>
      <c r="AC5" s="84">
        <f t="shared" ref="AC5:AC35" si="1">SUM(Y5,AA5)</f>
        <v>106054</v>
      </c>
      <c r="AD5" s="88"/>
    </row>
    <row r="6" spans="1:30" s="1" customFormat="1" ht="30" customHeight="1" thickBot="1">
      <c r="A6" s="1">
        <v>3</v>
      </c>
      <c r="B6" s="16" t="s">
        <v>16</v>
      </c>
      <c r="C6" s="17"/>
      <c r="D6" s="17"/>
      <c r="E6" s="17"/>
      <c r="F6" s="25"/>
      <c r="G6" s="91">
        <v>82958</v>
      </c>
      <c r="H6" s="92"/>
      <c r="I6" s="93">
        <v>51509</v>
      </c>
      <c r="J6" s="94"/>
      <c r="K6" s="91">
        <v>13367</v>
      </c>
      <c r="L6" s="95"/>
      <c r="M6" s="96">
        <v>348</v>
      </c>
      <c r="N6" s="97"/>
      <c r="O6" s="91">
        <v>35910</v>
      </c>
      <c r="P6" s="95"/>
      <c r="Q6" s="91">
        <v>9373</v>
      </c>
      <c r="R6" s="95"/>
      <c r="S6" s="91">
        <v>18886</v>
      </c>
      <c r="T6" s="95"/>
      <c r="U6" s="91">
        <v>2257</v>
      </c>
      <c r="V6" s="95"/>
      <c r="W6" s="91">
        <v>1671</v>
      </c>
      <c r="X6" s="95"/>
      <c r="Y6" s="91">
        <f t="shared" si="0"/>
        <v>164770</v>
      </c>
      <c r="Z6" s="95"/>
      <c r="AA6" s="91">
        <v>12048</v>
      </c>
      <c r="AB6" s="95"/>
      <c r="AC6" s="91">
        <f t="shared" si="1"/>
        <v>176818</v>
      </c>
      <c r="AD6" s="95"/>
    </row>
    <row r="7" spans="1:30" s="6" customFormat="1" ht="9.75" customHeight="1" thickBot="1">
      <c r="B7" s="77"/>
      <c r="C7" s="77"/>
      <c r="D7" s="77"/>
      <c r="E7" s="77"/>
      <c r="F7" s="78"/>
      <c r="G7" s="98"/>
      <c r="H7" s="99"/>
      <c r="I7" s="98"/>
      <c r="J7" s="100"/>
      <c r="K7" s="98"/>
      <c r="L7" s="98"/>
      <c r="M7" s="98"/>
      <c r="N7" s="98"/>
      <c r="O7" s="98"/>
      <c r="P7" s="98"/>
      <c r="Q7" s="98"/>
      <c r="R7" s="98"/>
      <c r="S7" s="98"/>
      <c r="T7" s="98"/>
      <c r="U7" s="98"/>
      <c r="V7" s="98"/>
      <c r="W7" s="98"/>
      <c r="X7" s="98"/>
      <c r="Y7" s="98"/>
      <c r="Z7" s="98"/>
      <c r="AA7" s="98"/>
      <c r="AB7" s="98"/>
      <c r="AC7" s="98"/>
      <c r="AD7" s="98"/>
    </row>
    <row r="8" spans="1:30" s="1" customFormat="1" ht="30" customHeight="1">
      <c r="A8" s="1">
        <v>4</v>
      </c>
      <c r="B8" s="287" t="s">
        <v>171</v>
      </c>
      <c r="C8" s="288"/>
      <c r="D8" s="288"/>
      <c r="E8" s="288"/>
      <c r="F8" s="68" t="s">
        <v>93</v>
      </c>
      <c r="G8" s="101">
        <v>9</v>
      </c>
      <c r="H8" s="102">
        <f>G8/G$4</f>
        <v>0.9</v>
      </c>
      <c r="I8" s="103">
        <v>5</v>
      </c>
      <c r="J8" s="104">
        <f>I8/I$4</f>
        <v>1</v>
      </c>
      <c r="K8" s="101">
        <v>6</v>
      </c>
      <c r="L8" s="104">
        <f>K8/K$4</f>
        <v>0.75</v>
      </c>
      <c r="M8" s="105">
        <v>4</v>
      </c>
      <c r="N8" s="106">
        <f>M8/M$4</f>
        <v>0.8</v>
      </c>
      <c r="O8" s="101">
        <v>51</v>
      </c>
      <c r="P8" s="104">
        <f>O8/O$4</f>
        <v>0.7846153846153846</v>
      </c>
      <c r="Q8" s="101">
        <v>22</v>
      </c>
      <c r="R8" s="104">
        <f>Q8/Q$4</f>
        <v>0.57894736842105265</v>
      </c>
      <c r="S8" s="101">
        <v>124</v>
      </c>
      <c r="T8" s="104">
        <f>S8/S$4</f>
        <v>0.48627450980392156</v>
      </c>
      <c r="U8" s="101">
        <v>58</v>
      </c>
      <c r="V8" s="104">
        <f>U8/U$4</f>
        <v>0.4</v>
      </c>
      <c r="W8" s="101">
        <v>8</v>
      </c>
      <c r="X8" s="104">
        <f>W8/W$4</f>
        <v>0.61538461538461542</v>
      </c>
      <c r="Y8" s="101">
        <f t="shared" si="0"/>
        <v>282</v>
      </c>
      <c r="Z8" s="104">
        <f>Y8/Y$4</f>
        <v>0.52319109461966606</v>
      </c>
      <c r="AA8" s="101">
        <v>164</v>
      </c>
      <c r="AB8" s="104">
        <f>AA8/AA$4</f>
        <v>0.22222222222222221</v>
      </c>
      <c r="AC8" s="101">
        <f t="shared" si="1"/>
        <v>446</v>
      </c>
      <c r="AD8" s="104">
        <f>AC8/AC$4</f>
        <v>0.34925606891151134</v>
      </c>
    </row>
    <row r="9" spans="1:30" s="1" customFormat="1" ht="30" customHeight="1">
      <c r="A9" s="1">
        <v>5</v>
      </c>
      <c r="B9" s="4"/>
      <c r="C9" s="289" t="s">
        <v>172</v>
      </c>
      <c r="D9" s="290"/>
      <c r="E9" s="290"/>
      <c r="F9" s="33"/>
      <c r="G9" s="107"/>
      <c r="H9" s="108"/>
      <c r="I9" s="109"/>
      <c r="J9" s="110"/>
      <c r="K9" s="107"/>
      <c r="L9" s="110"/>
      <c r="M9" s="111"/>
      <c r="N9" s="112"/>
      <c r="O9" s="107"/>
      <c r="P9" s="110"/>
      <c r="Q9" s="107"/>
      <c r="R9" s="110"/>
      <c r="S9" s="107"/>
      <c r="T9" s="110"/>
      <c r="U9" s="107"/>
      <c r="V9" s="110"/>
      <c r="W9" s="107"/>
      <c r="X9" s="110"/>
      <c r="Y9" s="107"/>
      <c r="Z9" s="110"/>
      <c r="AA9" s="107"/>
      <c r="AB9" s="110"/>
      <c r="AC9" s="107"/>
      <c r="AD9" s="110"/>
    </row>
    <row r="10" spans="1:30" s="1" customFormat="1" ht="30" customHeight="1">
      <c r="A10" s="1">
        <v>6</v>
      </c>
      <c r="B10" s="5"/>
      <c r="C10" s="3"/>
      <c r="D10" s="291" t="s">
        <v>173</v>
      </c>
      <c r="E10" s="285"/>
      <c r="F10" s="70" t="s">
        <v>22</v>
      </c>
      <c r="G10" s="107">
        <v>5</v>
      </c>
      <c r="H10" s="108">
        <f>IF(G$8=0,"－",G10/G$8)</f>
        <v>0.55555555555555558</v>
      </c>
      <c r="I10" s="109">
        <v>3</v>
      </c>
      <c r="J10" s="110">
        <f>IF(I$8=0,"－",I10/I$8)</f>
        <v>0.6</v>
      </c>
      <c r="K10" s="107">
        <v>3</v>
      </c>
      <c r="L10" s="110">
        <f>IF(K$8=0,"－",K10/K$8)</f>
        <v>0.5</v>
      </c>
      <c r="M10" s="111">
        <v>2</v>
      </c>
      <c r="N10" s="112">
        <f>IF(M$8=0,"－",M10/M$8)</f>
        <v>0.5</v>
      </c>
      <c r="O10" s="107">
        <v>6</v>
      </c>
      <c r="P10" s="110">
        <f>IF(O$8=0,"－",O10/O$8)</f>
        <v>0.11764705882352941</v>
      </c>
      <c r="Q10" s="107">
        <v>3</v>
      </c>
      <c r="R10" s="110">
        <f>IF(Q$8=0,"－",Q10/Q$8)</f>
        <v>0.13636363636363635</v>
      </c>
      <c r="S10" s="107">
        <v>4</v>
      </c>
      <c r="T10" s="110">
        <f>IF(S$8=0,"－",S10/S$8)</f>
        <v>3.2258064516129031E-2</v>
      </c>
      <c r="U10" s="107">
        <v>3</v>
      </c>
      <c r="V10" s="110">
        <f>IF(U$8=0,"－",U10/U$8)</f>
        <v>5.1724137931034482E-2</v>
      </c>
      <c r="W10" s="107">
        <v>0</v>
      </c>
      <c r="X10" s="110">
        <f>IF(W$8=0,"－",W10/W$8)</f>
        <v>0</v>
      </c>
      <c r="Y10" s="107">
        <f t="shared" si="0"/>
        <v>26</v>
      </c>
      <c r="Z10" s="110">
        <f>IF(Y$8=0,"－",Y10/Y$8)</f>
        <v>9.2198581560283682E-2</v>
      </c>
      <c r="AA10" s="107">
        <v>3</v>
      </c>
      <c r="AB10" s="110">
        <f>IF(AA$8=0,"－",AA10/AA$8)</f>
        <v>1.8292682926829267E-2</v>
      </c>
      <c r="AC10" s="107">
        <f t="shared" si="1"/>
        <v>29</v>
      </c>
      <c r="AD10" s="110">
        <f>IF(AC$8=0,"－",AC10/AC$8)</f>
        <v>6.5022421524663671E-2</v>
      </c>
    </row>
    <row r="11" spans="1:30" s="1" customFormat="1" ht="30" customHeight="1">
      <c r="A11" s="1">
        <v>7</v>
      </c>
      <c r="B11" s="5"/>
      <c r="C11" s="3"/>
      <c r="D11" s="291" t="s">
        <v>174</v>
      </c>
      <c r="E11" s="285"/>
      <c r="F11" s="70" t="s">
        <v>24</v>
      </c>
      <c r="G11" s="107">
        <v>2</v>
      </c>
      <c r="H11" s="108">
        <f>IF(G$8=0,"－",G11/G$8)</f>
        <v>0.22222222222222221</v>
      </c>
      <c r="I11" s="109">
        <v>1</v>
      </c>
      <c r="J11" s="110">
        <f>IF(I$8=0,"－",I11/I$8)</f>
        <v>0.2</v>
      </c>
      <c r="K11" s="107">
        <v>0</v>
      </c>
      <c r="L11" s="110">
        <f>IF(K$8=0,"－",K11/K$8)</f>
        <v>0</v>
      </c>
      <c r="M11" s="111">
        <v>1</v>
      </c>
      <c r="N11" s="112">
        <f>IF(M$8=0,"－",M11/M$8)</f>
        <v>0.25</v>
      </c>
      <c r="O11" s="107">
        <v>2</v>
      </c>
      <c r="P11" s="110">
        <f>IF(O$8=0,"－",O11/O$8)</f>
        <v>3.9215686274509803E-2</v>
      </c>
      <c r="Q11" s="107">
        <v>3</v>
      </c>
      <c r="R11" s="110">
        <f>IF(Q$8=0,"－",Q11/Q$8)</f>
        <v>0.13636363636363635</v>
      </c>
      <c r="S11" s="107">
        <v>0</v>
      </c>
      <c r="T11" s="110">
        <f>IF(S$8=0,"－",S11/S$8)</f>
        <v>0</v>
      </c>
      <c r="U11" s="107">
        <v>1</v>
      </c>
      <c r="V11" s="110">
        <f>IF(U$8=0,"－",U11/U$8)</f>
        <v>1.7241379310344827E-2</v>
      </c>
      <c r="W11" s="107">
        <v>0</v>
      </c>
      <c r="X11" s="110">
        <f>IF(W$8=0,"－",W11/W$8)</f>
        <v>0</v>
      </c>
      <c r="Y11" s="107">
        <f t="shared" si="0"/>
        <v>9</v>
      </c>
      <c r="Z11" s="110">
        <f>IF(Y$8=0,"－",Y11/Y$8)</f>
        <v>3.1914893617021274E-2</v>
      </c>
      <c r="AA11" s="107">
        <v>0</v>
      </c>
      <c r="AB11" s="110">
        <f>IF(AA$8=0,"－",AA11/AA$8)</f>
        <v>0</v>
      </c>
      <c r="AC11" s="107">
        <f t="shared" si="1"/>
        <v>9</v>
      </c>
      <c r="AD11" s="110">
        <f>IF(AC$8=0,"－",AC11/AC$8)</f>
        <v>2.0179372197309416E-2</v>
      </c>
    </row>
    <row r="12" spans="1:30" s="1" customFormat="1" ht="30" customHeight="1">
      <c r="A12" s="1">
        <v>8</v>
      </c>
      <c r="B12" s="5"/>
      <c r="C12" s="3"/>
      <c r="D12" s="291" t="s">
        <v>175</v>
      </c>
      <c r="E12" s="285"/>
      <c r="F12" s="70" t="s">
        <v>98</v>
      </c>
      <c r="G12" s="113">
        <v>1</v>
      </c>
      <c r="H12" s="108">
        <f>IF(G$8=0,"－",G12/G$8)</f>
        <v>0.1111111111111111</v>
      </c>
      <c r="I12" s="114">
        <v>0</v>
      </c>
      <c r="J12" s="115">
        <f>IF(I$8=0,"－",I12/I$8)</f>
        <v>0</v>
      </c>
      <c r="K12" s="113">
        <v>0</v>
      </c>
      <c r="L12" s="115">
        <f>IF(K$8=0,"－",K12/K$8)</f>
        <v>0</v>
      </c>
      <c r="M12" s="116">
        <v>1</v>
      </c>
      <c r="N12" s="117">
        <f>IF(M$8=0,"－",M12/M$8)</f>
        <v>0.25</v>
      </c>
      <c r="O12" s="113">
        <v>6</v>
      </c>
      <c r="P12" s="115">
        <f>IF(O$8=0,"－",O12/O$8)</f>
        <v>0.11764705882352941</v>
      </c>
      <c r="Q12" s="113">
        <v>3</v>
      </c>
      <c r="R12" s="115">
        <f>IF(Q$8=0,"－",Q12/Q$8)</f>
        <v>0.13636363636363635</v>
      </c>
      <c r="S12" s="113">
        <v>13</v>
      </c>
      <c r="T12" s="115">
        <f>IF(S$8=0,"－",S12/S$8)</f>
        <v>0.10483870967741936</v>
      </c>
      <c r="U12" s="113">
        <v>10</v>
      </c>
      <c r="V12" s="115">
        <f>IF(U$8=0,"－",U12/U$8)</f>
        <v>0.17241379310344829</v>
      </c>
      <c r="W12" s="113">
        <v>0</v>
      </c>
      <c r="X12" s="115">
        <f>IF(W$8=0,"－",W12/W$8)</f>
        <v>0</v>
      </c>
      <c r="Y12" s="113">
        <f t="shared" si="0"/>
        <v>34</v>
      </c>
      <c r="Z12" s="115">
        <f>IF(Y$8=0,"－",Y12/Y$8)</f>
        <v>0.12056737588652482</v>
      </c>
      <c r="AA12" s="113">
        <v>21</v>
      </c>
      <c r="AB12" s="115">
        <f>IF(AA$8=0,"－",AA12/AA$8)</f>
        <v>0.12804878048780488</v>
      </c>
      <c r="AC12" s="113">
        <f t="shared" si="1"/>
        <v>55</v>
      </c>
      <c r="AD12" s="115">
        <f>IF(AC$8=0,"－",AC12/AC$8)</f>
        <v>0.12331838565022421</v>
      </c>
    </row>
    <row r="13" spans="1:30" s="1" customFormat="1" ht="30" customHeight="1">
      <c r="A13" s="1">
        <v>9</v>
      </c>
      <c r="B13" s="5"/>
      <c r="C13" s="3"/>
      <c r="D13" s="291" t="s">
        <v>176</v>
      </c>
      <c r="E13" s="285"/>
      <c r="F13" s="71" t="s">
        <v>121</v>
      </c>
      <c r="G13" s="107">
        <v>7</v>
      </c>
      <c r="H13" s="108">
        <f>IF(G$8=0,"－",G13/G$8)</f>
        <v>0.77777777777777779</v>
      </c>
      <c r="I13" s="109">
        <v>3</v>
      </c>
      <c r="J13" s="110">
        <f>IF(I$8=0,"－",I13/I$8)</f>
        <v>0.6</v>
      </c>
      <c r="K13" s="107">
        <v>3</v>
      </c>
      <c r="L13" s="110">
        <f>IF(K$8=0,"－",K13/K$8)</f>
        <v>0.5</v>
      </c>
      <c r="M13" s="111">
        <v>2</v>
      </c>
      <c r="N13" s="112">
        <f>IF(M$8=0,"－",M13/M$8)</f>
        <v>0.5</v>
      </c>
      <c r="O13" s="107">
        <v>41</v>
      </c>
      <c r="P13" s="110">
        <f>IF(O$8=0,"－",O13/O$8)</f>
        <v>0.80392156862745101</v>
      </c>
      <c r="Q13" s="107">
        <v>14</v>
      </c>
      <c r="R13" s="110">
        <f>IF(Q$8=0,"－",Q13/Q$8)</f>
        <v>0.63636363636363635</v>
      </c>
      <c r="S13" s="107">
        <v>100</v>
      </c>
      <c r="T13" s="110">
        <f>IF(S$8=0,"－",S13/S$8)</f>
        <v>0.80645161290322576</v>
      </c>
      <c r="U13" s="107">
        <v>49</v>
      </c>
      <c r="V13" s="110">
        <f>IF(U$8=0,"－",U13/U$8)</f>
        <v>0.84482758620689657</v>
      </c>
      <c r="W13" s="107">
        <v>8</v>
      </c>
      <c r="X13" s="110">
        <f>IF(W$8=0,"－",W13/W$8)</f>
        <v>1</v>
      </c>
      <c r="Y13" s="113">
        <f t="shared" si="0"/>
        <v>224</v>
      </c>
      <c r="Z13" s="118">
        <f>IF(Y$8=0,"－",Y13/Y$8)</f>
        <v>0.79432624113475181</v>
      </c>
      <c r="AA13" s="113">
        <v>99</v>
      </c>
      <c r="AB13" s="118">
        <f>IF(AA$8=0,"－",AA13/AA$8)</f>
        <v>0.60365853658536583</v>
      </c>
      <c r="AC13" s="113">
        <f t="shared" si="1"/>
        <v>323</v>
      </c>
      <c r="AD13" s="110">
        <f>IF(AC$8=0,"－",AC13/AC$8)</f>
        <v>0.72421524663677128</v>
      </c>
    </row>
    <row r="14" spans="1:30" s="1" customFormat="1" ht="30" customHeight="1">
      <c r="A14" s="1">
        <v>10</v>
      </c>
      <c r="B14" s="286" t="s">
        <v>177</v>
      </c>
      <c r="C14" s="285"/>
      <c r="D14" s="285"/>
      <c r="E14" s="285"/>
      <c r="F14" s="69" t="s">
        <v>123</v>
      </c>
      <c r="G14" s="119">
        <v>10</v>
      </c>
      <c r="H14" s="120">
        <f>G14/G4</f>
        <v>1</v>
      </c>
      <c r="I14" s="121">
        <v>5</v>
      </c>
      <c r="J14" s="122">
        <f>I14/I4</f>
        <v>1</v>
      </c>
      <c r="K14" s="119">
        <v>3</v>
      </c>
      <c r="L14" s="122">
        <f>K14/K4</f>
        <v>0.375</v>
      </c>
      <c r="M14" s="123">
        <v>4</v>
      </c>
      <c r="N14" s="124">
        <f>M14/M4</f>
        <v>0.8</v>
      </c>
      <c r="O14" s="119">
        <v>63</v>
      </c>
      <c r="P14" s="122">
        <f>O14/O4</f>
        <v>0.96923076923076923</v>
      </c>
      <c r="Q14" s="119">
        <v>32</v>
      </c>
      <c r="R14" s="122">
        <f>Q14/Q4</f>
        <v>0.84210526315789469</v>
      </c>
      <c r="S14" s="119">
        <v>136</v>
      </c>
      <c r="T14" s="122">
        <f>S14/S4</f>
        <v>0.53333333333333333</v>
      </c>
      <c r="U14" s="119">
        <v>52</v>
      </c>
      <c r="V14" s="122">
        <f>U14/U4</f>
        <v>0.35862068965517241</v>
      </c>
      <c r="W14" s="119">
        <v>10</v>
      </c>
      <c r="X14" s="122">
        <f>W14/W4</f>
        <v>0.76923076923076927</v>
      </c>
      <c r="Y14" s="107">
        <f t="shared" si="0"/>
        <v>310</v>
      </c>
      <c r="Z14" s="110">
        <f>Y14/Y4</f>
        <v>0.57513914656771803</v>
      </c>
      <c r="AA14" s="107">
        <v>641</v>
      </c>
      <c r="AB14" s="110">
        <f>AA14/AA4</f>
        <v>0.86856368563685638</v>
      </c>
      <c r="AC14" s="107">
        <f t="shared" si="1"/>
        <v>951</v>
      </c>
      <c r="AD14" s="122">
        <f>AC14/AC4</f>
        <v>0.74471417384494909</v>
      </c>
    </row>
    <row r="15" spans="1:30" s="1" customFormat="1" ht="30" customHeight="1">
      <c r="A15" s="1">
        <v>11</v>
      </c>
      <c r="B15" s="4"/>
      <c r="C15" s="289" t="s">
        <v>178</v>
      </c>
      <c r="D15" s="290"/>
      <c r="E15" s="290"/>
      <c r="F15" s="33"/>
      <c r="G15" s="119"/>
      <c r="H15" s="120"/>
      <c r="I15" s="121"/>
      <c r="J15" s="122"/>
      <c r="K15" s="119"/>
      <c r="L15" s="122"/>
      <c r="M15" s="123"/>
      <c r="N15" s="124"/>
      <c r="O15" s="119"/>
      <c r="P15" s="122"/>
      <c r="Q15" s="119"/>
      <c r="R15" s="122"/>
      <c r="S15" s="119"/>
      <c r="T15" s="122"/>
      <c r="U15" s="119"/>
      <c r="V15" s="122"/>
      <c r="W15" s="119"/>
      <c r="X15" s="122"/>
      <c r="Y15" s="119"/>
      <c r="Z15" s="122"/>
      <c r="AA15" s="119"/>
      <c r="AB15" s="122"/>
      <c r="AC15" s="119"/>
      <c r="AD15" s="122"/>
    </row>
    <row r="16" spans="1:30" s="1" customFormat="1" ht="30" customHeight="1">
      <c r="A16" s="1">
        <v>12</v>
      </c>
      <c r="B16" s="5"/>
      <c r="C16" s="3"/>
      <c r="D16" s="291" t="s">
        <v>179</v>
      </c>
      <c r="E16" s="285"/>
      <c r="F16" s="70" t="s">
        <v>126</v>
      </c>
      <c r="G16" s="119">
        <v>8</v>
      </c>
      <c r="H16" s="108">
        <f>IF(G$14=0,"－",G16/G$14)</f>
        <v>0.8</v>
      </c>
      <c r="I16" s="121">
        <v>5</v>
      </c>
      <c r="J16" s="122">
        <f>IF(I$14=0,"－",I16/I$14)</f>
        <v>1</v>
      </c>
      <c r="K16" s="119">
        <v>2</v>
      </c>
      <c r="L16" s="122">
        <f>IF(K$14=0,"－",K16/K$14)</f>
        <v>0.66666666666666663</v>
      </c>
      <c r="M16" s="123">
        <v>3</v>
      </c>
      <c r="N16" s="124">
        <f>IF(M$14=0,"－",M16/M$14)</f>
        <v>0.75</v>
      </c>
      <c r="O16" s="119">
        <v>53</v>
      </c>
      <c r="P16" s="122">
        <f>IF(O$14=0,"－",O16/O$14)</f>
        <v>0.84126984126984128</v>
      </c>
      <c r="Q16" s="119">
        <v>25</v>
      </c>
      <c r="R16" s="122">
        <f>IF(Q$14=0,"－",Q16/Q$14)</f>
        <v>0.78125</v>
      </c>
      <c r="S16" s="119">
        <v>81</v>
      </c>
      <c r="T16" s="122">
        <f>IF(S$14=0,"－",S16/S$14)</f>
        <v>0.59558823529411764</v>
      </c>
      <c r="U16" s="119">
        <v>28</v>
      </c>
      <c r="V16" s="122">
        <f>IF(U$14=0,"－",U16/U$14)</f>
        <v>0.53846153846153844</v>
      </c>
      <c r="W16" s="119">
        <v>6</v>
      </c>
      <c r="X16" s="122">
        <f>IF(W$14=0,"－",W16/W$14)</f>
        <v>0.6</v>
      </c>
      <c r="Y16" s="119">
        <f t="shared" si="0"/>
        <v>206</v>
      </c>
      <c r="Z16" s="122">
        <f>IF(Y$14=0,"－",Y16/Y$14)</f>
        <v>0.6645161290322581</v>
      </c>
      <c r="AA16" s="119">
        <v>640</v>
      </c>
      <c r="AB16" s="122">
        <f>IF(AA$14=0,"－",AA16/AA$14)</f>
        <v>0.99843993759750393</v>
      </c>
      <c r="AC16" s="119">
        <f t="shared" si="1"/>
        <v>846</v>
      </c>
      <c r="AD16" s="122">
        <f>IF(AC$14=0,"－",AC16/AC$14)</f>
        <v>0.88958990536277605</v>
      </c>
    </row>
    <row r="17" spans="1:30" s="1" customFormat="1" ht="30" customHeight="1">
      <c r="A17" s="1">
        <v>13</v>
      </c>
      <c r="B17" s="5"/>
      <c r="C17" s="3"/>
      <c r="D17" s="291" t="s">
        <v>180</v>
      </c>
      <c r="E17" s="285"/>
      <c r="F17" s="70" t="s">
        <v>128</v>
      </c>
      <c r="G17" s="119">
        <v>3</v>
      </c>
      <c r="H17" s="108">
        <f>IF(G$14=0,"－",G17/G$14)</f>
        <v>0.3</v>
      </c>
      <c r="I17" s="121">
        <v>3</v>
      </c>
      <c r="J17" s="122">
        <f>IF(I$14=0,"－",I17/I$14)</f>
        <v>0.6</v>
      </c>
      <c r="K17" s="119">
        <v>0</v>
      </c>
      <c r="L17" s="122">
        <f>IF(K$14=0,"－",K17/K$14)</f>
        <v>0</v>
      </c>
      <c r="M17" s="123">
        <v>0</v>
      </c>
      <c r="N17" s="124">
        <f>IF(M$14=0,"－",M17/M$14)</f>
        <v>0</v>
      </c>
      <c r="O17" s="119">
        <v>10</v>
      </c>
      <c r="P17" s="122">
        <f>IF(O$14=0,"－",O17/O$14)</f>
        <v>0.15873015873015872</v>
      </c>
      <c r="Q17" s="119">
        <v>5</v>
      </c>
      <c r="R17" s="122">
        <f>IF(Q$14=0,"－",Q17/Q$14)</f>
        <v>0.15625</v>
      </c>
      <c r="S17" s="119">
        <v>8</v>
      </c>
      <c r="T17" s="122">
        <f>IF(S$14=0,"－",S17/S$14)</f>
        <v>5.8823529411764705E-2</v>
      </c>
      <c r="U17" s="119">
        <v>0</v>
      </c>
      <c r="V17" s="122">
        <f>IF(U$14=0,"－",U17/U$14)</f>
        <v>0</v>
      </c>
      <c r="W17" s="119">
        <v>2</v>
      </c>
      <c r="X17" s="122">
        <f>IF(W$14=0,"－",W17/W$14)</f>
        <v>0.2</v>
      </c>
      <c r="Y17" s="119">
        <f t="shared" si="0"/>
        <v>28</v>
      </c>
      <c r="Z17" s="122">
        <f>IF(Y$14=0,"－",Y17/Y$14)</f>
        <v>9.0322580645161285E-2</v>
      </c>
      <c r="AA17" s="119">
        <v>12</v>
      </c>
      <c r="AB17" s="122">
        <f>IF(AA$14=0,"－",AA17/AA$14)</f>
        <v>1.8720748829953199E-2</v>
      </c>
      <c r="AC17" s="119">
        <f t="shared" si="1"/>
        <v>40</v>
      </c>
      <c r="AD17" s="122">
        <f>IF(AC$14=0,"－",AC17/AC$14)</f>
        <v>4.2060988433228183E-2</v>
      </c>
    </row>
    <row r="18" spans="1:30" s="1" customFormat="1" ht="30" customHeight="1">
      <c r="A18" s="1">
        <v>14</v>
      </c>
      <c r="B18" s="5"/>
      <c r="C18" s="3"/>
      <c r="D18" s="291" t="s">
        <v>181</v>
      </c>
      <c r="E18" s="285"/>
      <c r="F18" s="70" t="s">
        <v>129</v>
      </c>
      <c r="G18" s="119">
        <v>7</v>
      </c>
      <c r="H18" s="108">
        <f>IF(G$14=0,"－",G18/G$14)</f>
        <v>0.7</v>
      </c>
      <c r="I18" s="121">
        <v>5</v>
      </c>
      <c r="J18" s="122">
        <f>IF(I$14=0,"－",I18/I$14)</f>
        <v>1</v>
      </c>
      <c r="K18" s="119">
        <v>1</v>
      </c>
      <c r="L18" s="122">
        <f>IF(K$14=0,"－",K18/K$14)</f>
        <v>0.33333333333333331</v>
      </c>
      <c r="M18" s="123">
        <v>4</v>
      </c>
      <c r="N18" s="124">
        <f>IF(M$14=0,"－",M18/M$14)</f>
        <v>1</v>
      </c>
      <c r="O18" s="119">
        <v>43</v>
      </c>
      <c r="P18" s="122">
        <f>IF(O$14=0,"－",O18/O$14)</f>
        <v>0.68253968253968256</v>
      </c>
      <c r="Q18" s="119">
        <v>17</v>
      </c>
      <c r="R18" s="122">
        <f>IF(Q$14=0,"－",Q18/Q$14)</f>
        <v>0.53125</v>
      </c>
      <c r="S18" s="119">
        <v>44</v>
      </c>
      <c r="T18" s="122">
        <f>IF(S$14=0,"－",S18/S$14)</f>
        <v>0.3235294117647059</v>
      </c>
      <c r="U18" s="119">
        <v>6</v>
      </c>
      <c r="V18" s="122">
        <f>IF(U$14=0,"－",U18/U$14)</f>
        <v>0.11538461538461539</v>
      </c>
      <c r="W18" s="119">
        <v>6</v>
      </c>
      <c r="X18" s="122">
        <f>IF(W$14=0,"－",W18/W$14)</f>
        <v>0.6</v>
      </c>
      <c r="Y18" s="119">
        <f t="shared" si="0"/>
        <v>128</v>
      </c>
      <c r="Z18" s="122">
        <f>IF(Y$14=0,"－",Y18/Y$14)</f>
        <v>0.41290322580645161</v>
      </c>
      <c r="AA18" s="119">
        <v>13</v>
      </c>
      <c r="AB18" s="122">
        <f>IF(AA$14=0,"－",AA18/AA$14)</f>
        <v>2.0280811232449299E-2</v>
      </c>
      <c r="AC18" s="119">
        <f t="shared" si="1"/>
        <v>141</v>
      </c>
      <c r="AD18" s="122">
        <f>IF(AC$14=0,"－",AC18/AC$14)</f>
        <v>0.14826498422712933</v>
      </c>
    </row>
    <row r="19" spans="1:30" s="1" customFormat="1" ht="30" customHeight="1">
      <c r="A19" s="1">
        <v>15</v>
      </c>
      <c r="B19" s="5"/>
      <c r="C19" s="3"/>
      <c r="D19" s="291" t="s">
        <v>182</v>
      </c>
      <c r="E19" s="285"/>
      <c r="F19" s="70" t="s">
        <v>131</v>
      </c>
      <c r="G19" s="119">
        <v>3</v>
      </c>
      <c r="H19" s="108">
        <f>IF(G$14=0,"－",G19/G$14)</f>
        <v>0.3</v>
      </c>
      <c r="I19" s="121">
        <v>3</v>
      </c>
      <c r="J19" s="122">
        <f>IF(I$14=0,"－",I19/I$14)</f>
        <v>0.6</v>
      </c>
      <c r="K19" s="119">
        <v>0</v>
      </c>
      <c r="L19" s="122">
        <f>IF(K$14=0,"－",K19/K$14)</f>
        <v>0</v>
      </c>
      <c r="M19" s="123">
        <v>1</v>
      </c>
      <c r="N19" s="124">
        <f>IF(M$14=0,"－",M19/M$14)</f>
        <v>0.25</v>
      </c>
      <c r="O19" s="119">
        <v>27</v>
      </c>
      <c r="P19" s="122">
        <f>IF(O$14=0,"－",O19/O$14)</f>
        <v>0.42857142857142855</v>
      </c>
      <c r="Q19" s="119">
        <v>10</v>
      </c>
      <c r="R19" s="122">
        <f>IF(Q$14=0,"－",Q19/Q$14)</f>
        <v>0.3125</v>
      </c>
      <c r="S19" s="119">
        <v>9</v>
      </c>
      <c r="T19" s="122">
        <f>IF(S$14=0,"－",S19/S$14)</f>
        <v>6.6176470588235295E-2</v>
      </c>
      <c r="U19" s="119">
        <v>4</v>
      </c>
      <c r="V19" s="122">
        <f>IF(U$14=0,"－",U19/U$14)</f>
        <v>7.6923076923076927E-2</v>
      </c>
      <c r="W19" s="119">
        <v>4</v>
      </c>
      <c r="X19" s="122">
        <f>IF(W$14=0,"－",W19/W$14)</f>
        <v>0.4</v>
      </c>
      <c r="Y19" s="119">
        <f t="shared" si="0"/>
        <v>58</v>
      </c>
      <c r="Z19" s="122">
        <f>IF(Y$14=0,"－",Y19/Y$14)</f>
        <v>0.18709677419354839</v>
      </c>
      <c r="AA19" s="119">
        <v>9</v>
      </c>
      <c r="AB19" s="122">
        <f>IF(AA$14=0,"－",AA19/AA$14)</f>
        <v>1.4040561622464899E-2</v>
      </c>
      <c r="AC19" s="119">
        <f t="shared" si="1"/>
        <v>67</v>
      </c>
      <c r="AD19" s="122">
        <f>IF(AC$14=0,"－",AC19/AC$14)</f>
        <v>7.0452155625657209E-2</v>
      </c>
    </row>
    <row r="20" spans="1:30" s="1" customFormat="1" ht="30" customHeight="1">
      <c r="A20" s="1">
        <v>16</v>
      </c>
      <c r="B20" s="5"/>
      <c r="C20" s="3"/>
      <c r="D20" s="291" t="s">
        <v>87</v>
      </c>
      <c r="E20" s="285"/>
      <c r="F20" s="71" t="s">
        <v>183</v>
      </c>
      <c r="G20" s="119">
        <v>8</v>
      </c>
      <c r="H20" s="108">
        <f>IF(G$14=0,"－",G20/G$14)</f>
        <v>0.8</v>
      </c>
      <c r="I20" s="121">
        <v>5</v>
      </c>
      <c r="J20" s="122">
        <f>IF(I$14=0,"－",I20/I$14)</f>
        <v>1</v>
      </c>
      <c r="K20" s="119">
        <v>0</v>
      </c>
      <c r="L20" s="122">
        <f>IF(K$14=0,"－",K20/K$14)</f>
        <v>0</v>
      </c>
      <c r="M20" s="123">
        <v>3</v>
      </c>
      <c r="N20" s="124">
        <f>IF(M$14=0,"－",M20/M$14)</f>
        <v>0.75</v>
      </c>
      <c r="O20" s="119">
        <v>27</v>
      </c>
      <c r="P20" s="122">
        <f>IF(O$14=0,"－",O20/O$14)</f>
        <v>0.42857142857142855</v>
      </c>
      <c r="Q20" s="119">
        <v>13</v>
      </c>
      <c r="R20" s="122">
        <f>IF(Q$14=0,"－",Q20/Q$14)</f>
        <v>0.40625</v>
      </c>
      <c r="S20" s="119">
        <v>61</v>
      </c>
      <c r="T20" s="122">
        <f>IF(S$14=0,"－",S20/S$14)</f>
        <v>0.4485294117647059</v>
      </c>
      <c r="U20" s="119">
        <v>26</v>
      </c>
      <c r="V20" s="122">
        <f>IF(U$14=0,"－",U20/U$14)</f>
        <v>0.5</v>
      </c>
      <c r="W20" s="119">
        <v>8</v>
      </c>
      <c r="X20" s="122">
        <f>IF(W$14=0,"－",W20/W$14)</f>
        <v>0.8</v>
      </c>
      <c r="Y20" s="119">
        <f t="shared" si="0"/>
        <v>146</v>
      </c>
      <c r="Z20" s="122">
        <f>IF(Y$14=0,"－",Y20/Y$14)</f>
        <v>0.47096774193548385</v>
      </c>
      <c r="AA20" s="119">
        <v>30</v>
      </c>
      <c r="AB20" s="122">
        <f>IF(AA$14=0,"－",AA20/AA$14)</f>
        <v>4.6801872074882997E-2</v>
      </c>
      <c r="AC20" s="119">
        <f t="shared" si="1"/>
        <v>176</v>
      </c>
      <c r="AD20" s="122">
        <f>IF(AC$14=0,"－",AC20/AC$14)</f>
        <v>0.18506834910620398</v>
      </c>
    </row>
    <row r="21" spans="1:30" s="1" customFormat="1" ht="45" customHeight="1">
      <c r="A21" s="1">
        <v>17</v>
      </c>
      <c r="B21" s="284" t="s">
        <v>184</v>
      </c>
      <c r="C21" s="285"/>
      <c r="D21" s="285"/>
      <c r="E21" s="285"/>
      <c r="F21" s="70" t="s">
        <v>134</v>
      </c>
      <c r="G21" s="119">
        <v>1</v>
      </c>
      <c r="H21" s="120">
        <f>G21/G$4</f>
        <v>0.1</v>
      </c>
      <c r="I21" s="121">
        <v>1</v>
      </c>
      <c r="J21" s="122">
        <f>I21/I$4</f>
        <v>0.2</v>
      </c>
      <c r="K21" s="119">
        <v>0</v>
      </c>
      <c r="L21" s="122">
        <f>K21/K$4</f>
        <v>0</v>
      </c>
      <c r="M21" s="123">
        <v>1</v>
      </c>
      <c r="N21" s="124">
        <f>M21/M$4</f>
        <v>0.2</v>
      </c>
      <c r="O21" s="119">
        <v>10</v>
      </c>
      <c r="P21" s="122">
        <f>O21/O$4</f>
        <v>0.15384615384615385</v>
      </c>
      <c r="Q21" s="119">
        <v>3</v>
      </c>
      <c r="R21" s="122">
        <f>Q21/Q$4</f>
        <v>7.8947368421052627E-2</v>
      </c>
      <c r="S21" s="119">
        <v>5</v>
      </c>
      <c r="T21" s="122">
        <f>S21/S$4</f>
        <v>1.9607843137254902E-2</v>
      </c>
      <c r="U21" s="119">
        <v>0</v>
      </c>
      <c r="V21" s="122">
        <f>U21/U$4</f>
        <v>0</v>
      </c>
      <c r="W21" s="119">
        <v>1</v>
      </c>
      <c r="X21" s="122">
        <f>W21/W$4</f>
        <v>7.6923076923076927E-2</v>
      </c>
      <c r="Y21" s="119">
        <f t="shared" si="0"/>
        <v>21</v>
      </c>
      <c r="Z21" s="122">
        <f>Y21/Y$4</f>
        <v>3.896103896103896E-2</v>
      </c>
      <c r="AA21" s="119">
        <v>3</v>
      </c>
      <c r="AB21" s="122">
        <f>AA21/AA$4</f>
        <v>4.0650406504065045E-3</v>
      </c>
      <c r="AC21" s="119">
        <f t="shared" si="1"/>
        <v>24</v>
      </c>
      <c r="AD21" s="122">
        <f>AC21/AC$4</f>
        <v>1.8794048551292093E-2</v>
      </c>
    </row>
    <row r="22" spans="1:30" s="1" customFormat="1" ht="45" customHeight="1">
      <c r="A22" s="1">
        <v>18</v>
      </c>
      <c r="B22" s="286" t="s">
        <v>185</v>
      </c>
      <c r="C22" s="285"/>
      <c r="D22" s="285"/>
      <c r="E22" s="285"/>
      <c r="F22" s="69" t="s">
        <v>186</v>
      </c>
      <c r="G22" s="125">
        <v>9</v>
      </c>
      <c r="H22" s="120">
        <f>G22/G$4</f>
        <v>0.9</v>
      </c>
      <c r="I22" s="109">
        <v>4</v>
      </c>
      <c r="J22" s="110">
        <f>I22/I$4</f>
        <v>0.8</v>
      </c>
      <c r="K22" s="125">
        <v>1</v>
      </c>
      <c r="L22" s="110">
        <f>K22/K$4</f>
        <v>0.125</v>
      </c>
      <c r="M22" s="126">
        <v>3</v>
      </c>
      <c r="N22" s="112">
        <f>M22/M$4</f>
        <v>0.6</v>
      </c>
      <c r="O22" s="125">
        <v>46</v>
      </c>
      <c r="P22" s="110">
        <f>O22/O$4</f>
        <v>0.70769230769230773</v>
      </c>
      <c r="Q22" s="125">
        <v>28</v>
      </c>
      <c r="R22" s="110">
        <f>Q22/Q$4</f>
        <v>0.73684210526315785</v>
      </c>
      <c r="S22" s="125">
        <v>104</v>
      </c>
      <c r="T22" s="110">
        <f>S22/S$4</f>
        <v>0.40784313725490196</v>
      </c>
      <c r="U22" s="125">
        <v>31</v>
      </c>
      <c r="V22" s="110">
        <f>U22/U$4</f>
        <v>0.21379310344827587</v>
      </c>
      <c r="W22" s="125">
        <v>7</v>
      </c>
      <c r="X22" s="110">
        <f>W22/W$4</f>
        <v>0.53846153846153844</v>
      </c>
      <c r="Y22" s="125">
        <f t="shared" si="0"/>
        <v>229</v>
      </c>
      <c r="Z22" s="110">
        <f>Y22/Y$4</f>
        <v>0.42486085343228203</v>
      </c>
      <c r="AA22" s="125">
        <v>33</v>
      </c>
      <c r="AB22" s="110">
        <f>AA22/AA$4</f>
        <v>4.4715447154471545E-2</v>
      </c>
      <c r="AC22" s="125">
        <f t="shared" si="1"/>
        <v>262</v>
      </c>
      <c r="AD22" s="110">
        <f>AC22/AC$4</f>
        <v>0.20516836335160532</v>
      </c>
    </row>
    <row r="23" spans="1:30" s="1" customFormat="1" ht="30" customHeight="1">
      <c r="A23" s="1">
        <v>19</v>
      </c>
      <c r="B23" s="4"/>
      <c r="C23" s="289" t="s">
        <v>58</v>
      </c>
      <c r="D23" s="290"/>
      <c r="E23" s="290"/>
      <c r="F23" s="33"/>
      <c r="G23" s="125"/>
      <c r="H23" s="108"/>
      <c r="I23" s="109"/>
      <c r="J23" s="110"/>
      <c r="K23" s="125"/>
      <c r="L23" s="110"/>
      <c r="M23" s="126"/>
      <c r="N23" s="112"/>
      <c r="O23" s="125"/>
      <c r="P23" s="110"/>
      <c r="Q23" s="125"/>
      <c r="R23" s="110"/>
      <c r="S23" s="125"/>
      <c r="T23" s="110"/>
      <c r="U23" s="125"/>
      <c r="V23" s="110"/>
      <c r="W23" s="125"/>
      <c r="X23" s="110"/>
      <c r="Y23" s="125"/>
      <c r="Z23" s="110"/>
      <c r="AA23" s="125"/>
      <c r="AB23" s="110"/>
      <c r="AC23" s="125"/>
      <c r="AD23" s="110"/>
    </row>
    <row r="24" spans="1:30" s="1" customFormat="1" ht="30" customHeight="1">
      <c r="A24" s="1">
        <v>20</v>
      </c>
      <c r="B24" s="5"/>
      <c r="C24" s="3"/>
      <c r="D24" s="291" t="s">
        <v>187</v>
      </c>
      <c r="E24" s="285"/>
      <c r="F24" s="70" t="s">
        <v>188</v>
      </c>
      <c r="G24" s="125">
        <v>9</v>
      </c>
      <c r="H24" s="108">
        <f>IF(G$22=0,"－",G24/G$22)</f>
        <v>1</v>
      </c>
      <c r="I24" s="109">
        <v>4</v>
      </c>
      <c r="J24" s="110">
        <f>IF(I$22=0,"－",I24/I$22)</f>
        <v>1</v>
      </c>
      <c r="K24" s="125">
        <v>0</v>
      </c>
      <c r="L24" s="110">
        <f>IF(K$22=0,"－",K24/K$22)</f>
        <v>0</v>
      </c>
      <c r="M24" s="126">
        <v>2</v>
      </c>
      <c r="N24" s="112">
        <f>IF(M$22=0,"－",M24/M$22)</f>
        <v>0.66666666666666663</v>
      </c>
      <c r="O24" s="125">
        <v>41</v>
      </c>
      <c r="P24" s="110">
        <f>IF(O$22=0,"－",O24/O$22)</f>
        <v>0.89130434782608692</v>
      </c>
      <c r="Q24" s="125">
        <v>24</v>
      </c>
      <c r="R24" s="110">
        <f>IF(Q$22=0,"－",Q24/Q$22)</f>
        <v>0.8571428571428571</v>
      </c>
      <c r="S24" s="125">
        <v>77</v>
      </c>
      <c r="T24" s="110">
        <f>IF(S$22=0,"－",S24/S$22)</f>
        <v>0.74038461538461542</v>
      </c>
      <c r="U24" s="125">
        <v>13</v>
      </c>
      <c r="V24" s="110">
        <f>IF(U$22=0,"－",U24/U$22)</f>
        <v>0.41935483870967744</v>
      </c>
      <c r="W24" s="125">
        <v>0</v>
      </c>
      <c r="X24" s="110">
        <f>IF(W$22=0,"－",W24/W$22)</f>
        <v>0</v>
      </c>
      <c r="Y24" s="125">
        <f t="shared" si="0"/>
        <v>166</v>
      </c>
      <c r="Z24" s="110">
        <f>IF(Y$22=0,"－",Y24/Y$22)</f>
        <v>0.72489082969432317</v>
      </c>
      <c r="AA24" s="125">
        <v>8</v>
      </c>
      <c r="AB24" s="110">
        <f>IF(AA$22=0,"－",AA24/AA$22)</f>
        <v>0.24242424242424243</v>
      </c>
      <c r="AC24" s="125">
        <f t="shared" si="1"/>
        <v>174</v>
      </c>
      <c r="AD24" s="110">
        <f>IF(AC$22=0,"－",AC24/AC$22)</f>
        <v>0.66412213740458015</v>
      </c>
    </row>
    <row r="25" spans="1:30" s="1" customFormat="1" ht="30" customHeight="1">
      <c r="A25" s="1">
        <v>21</v>
      </c>
      <c r="B25" s="5"/>
      <c r="C25" s="3"/>
      <c r="D25" s="291" t="s">
        <v>189</v>
      </c>
      <c r="E25" s="285"/>
      <c r="F25" s="70" t="s">
        <v>190</v>
      </c>
      <c r="G25" s="125">
        <v>5</v>
      </c>
      <c r="H25" s="108">
        <f>IF(G$22=0,"－",G25/G$22)</f>
        <v>0.55555555555555558</v>
      </c>
      <c r="I25" s="109">
        <v>2</v>
      </c>
      <c r="J25" s="110">
        <f>IF(I$22=0,"－",I25/I$22)</f>
        <v>0.5</v>
      </c>
      <c r="K25" s="125">
        <v>1</v>
      </c>
      <c r="L25" s="110">
        <f>IF(K$22=0,"－",K25/K$22)</f>
        <v>1</v>
      </c>
      <c r="M25" s="126">
        <v>1</v>
      </c>
      <c r="N25" s="112">
        <f>IF(M$22=0,"－",M25/M$22)</f>
        <v>0.33333333333333331</v>
      </c>
      <c r="O25" s="125">
        <v>14</v>
      </c>
      <c r="P25" s="110">
        <f>IF(O$22=0,"－",O25/O$22)</f>
        <v>0.30434782608695654</v>
      </c>
      <c r="Q25" s="125">
        <v>5</v>
      </c>
      <c r="R25" s="110">
        <f>IF(Q$22=0,"－",Q25/Q$22)</f>
        <v>0.17857142857142858</v>
      </c>
      <c r="S25" s="125">
        <v>10</v>
      </c>
      <c r="T25" s="110">
        <f>IF(S$22=0,"－",S25/S$22)</f>
        <v>9.6153846153846159E-2</v>
      </c>
      <c r="U25" s="125">
        <v>4</v>
      </c>
      <c r="V25" s="110">
        <f>IF(U$22=0,"－",U25/U$22)</f>
        <v>0.12903225806451613</v>
      </c>
      <c r="W25" s="125">
        <v>4</v>
      </c>
      <c r="X25" s="110">
        <f>IF(W$22=0,"－",W25/W$22)</f>
        <v>0.5714285714285714</v>
      </c>
      <c r="Y25" s="125">
        <f t="shared" si="0"/>
        <v>44</v>
      </c>
      <c r="Z25" s="110">
        <f>IF(Y$22=0,"－",Y25/Y$22)</f>
        <v>0.19213973799126638</v>
      </c>
      <c r="AA25" s="125">
        <v>1</v>
      </c>
      <c r="AB25" s="110">
        <f>IF(AA$22=0,"－",AA25/AA$22)</f>
        <v>3.0303030303030304E-2</v>
      </c>
      <c r="AC25" s="125">
        <f t="shared" si="1"/>
        <v>45</v>
      </c>
      <c r="AD25" s="110">
        <f>IF(AC$22=0,"－",AC25/AC$22)</f>
        <v>0.1717557251908397</v>
      </c>
    </row>
    <row r="26" spans="1:30" s="1" customFormat="1" ht="30" customHeight="1">
      <c r="A26" s="1">
        <v>22</v>
      </c>
      <c r="B26" s="5"/>
      <c r="C26" s="3"/>
      <c r="D26" s="291" t="s">
        <v>97</v>
      </c>
      <c r="E26" s="285"/>
      <c r="F26" s="70" t="s">
        <v>191</v>
      </c>
      <c r="G26" s="125">
        <v>3</v>
      </c>
      <c r="H26" s="108">
        <f>IF(G$22=0,"－",G26/G$22)</f>
        <v>0.33333333333333331</v>
      </c>
      <c r="I26" s="109">
        <v>2</v>
      </c>
      <c r="J26" s="110">
        <f>IF(I$22=0,"－",I26/I$22)</f>
        <v>0.5</v>
      </c>
      <c r="K26" s="125">
        <v>0</v>
      </c>
      <c r="L26" s="110">
        <f>IF(K$22=0,"－",K26/K$22)</f>
        <v>0</v>
      </c>
      <c r="M26" s="126">
        <v>1</v>
      </c>
      <c r="N26" s="112">
        <f>IF(M$22=0,"－",M26/M$22)</f>
        <v>0.33333333333333331</v>
      </c>
      <c r="O26" s="125">
        <v>14</v>
      </c>
      <c r="P26" s="110">
        <f>IF(O$22=0,"－",O26/O$22)</f>
        <v>0.30434782608695654</v>
      </c>
      <c r="Q26" s="125">
        <v>9</v>
      </c>
      <c r="R26" s="110">
        <f>IF(Q$22=0,"－",Q26/Q$22)</f>
        <v>0.32142857142857145</v>
      </c>
      <c r="S26" s="125">
        <v>44</v>
      </c>
      <c r="T26" s="110">
        <f>IF(S$22=0,"－",S26/S$22)</f>
        <v>0.42307692307692307</v>
      </c>
      <c r="U26" s="125">
        <v>19</v>
      </c>
      <c r="V26" s="110">
        <f>IF(U$22=0,"－",U26/U$22)</f>
        <v>0.61290322580645162</v>
      </c>
      <c r="W26" s="125">
        <v>5</v>
      </c>
      <c r="X26" s="110">
        <f>IF(W$22=0,"－",W26/W$22)</f>
        <v>0.7142857142857143</v>
      </c>
      <c r="Y26" s="125">
        <f t="shared" si="0"/>
        <v>95</v>
      </c>
      <c r="Z26" s="110">
        <f>IF(Y$22=0,"－",Y26/Y$22)</f>
        <v>0.41484716157205243</v>
      </c>
      <c r="AA26" s="125">
        <v>24</v>
      </c>
      <c r="AB26" s="110">
        <f>IF(AA$22=0,"－",AA26/AA$22)</f>
        <v>0.72727272727272729</v>
      </c>
      <c r="AC26" s="125">
        <f t="shared" si="1"/>
        <v>119</v>
      </c>
      <c r="AD26" s="110">
        <f>IF(AC$22=0,"－",AC26/AC$22)</f>
        <v>0.45419847328244273</v>
      </c>
    </row>
    <row r="27" spans="1:30" s="1" customFormat="1" ht="30" customHeight="1">
      <c r="A27" s="1">
        <v>23</v>
      </c>
      <c r="B27" s="284" t="s">
        <v>192</v>
      </c>
      <c r="C27" s="285"/>
      <c r="D27" s="285"/>
      <c r="E27" s="285"/>
      <c r="F27" s="69" t="s">
        <v>53</v>
      </c>
      <c r="G27" s="127">
        <v>7</v>
      </c>
      <c r="H27" s="120">
        <f>G27/G$4</f>
        <v>0.7</v>
      </c>
      <c r="I27" s="114">
        <v>5</v>
      </c>
      <c r="J27" s="118">
        <f>I27/I$4</f>
        <v>1</v>
      </c>
      <c r="K27" s="127">
        <v>0</v>
      </c>
      <c r="L27" s="118">
        <f>K27/K$4</f>
        <v>0</v>
      </c>
      <c r="M27" s="128">
        <v>1</v>
      </c>
      <c r="N27" s="117">
        <f>M27/M$4</f>
        <v>0.2</v>
      </c>
      <c r="O27" s="127">
        <v>37</v>
      </c>
      <c r="P27" s="118">
        <f>O27/O$4</f>
        <v>0.56923076923076921</v>
      </c>
      <c r="Q27" s="127">
        <v>21</v>
      </c>
      <c r="R27" s="118">
        <f>Q27/Q$4</f>
        <v>0.55263157894736847</v>
      </c>
      <c r="S27" s="127">
        <v>85</v>
      </c>
      <c r="T27" s="118">
        <f>S27/S$4</f>
        <v>0.33333333333333331</v>
      </c>
      <c r="U27" s="127">
        <v>27</v>
      </c>
      <c r="V27" s="118">
        <f>U27/U$4</f>
        <v>0.18620689655172415</v>
      </c>
      <c r="W27" s="127">
        <v>7</v>
      </c>
      <c r="X27" s="118">
        <f>W27/W$4</f>
        <v>0.53846153846153844</v>
      </c>
      <c r="Y27" s="127">
        <f t="shared" si="0"/>
        <v>185</v>
      </c>
      <c r="Z27" s="118">
        <f>Y27/Y$4</f>
        <v>0.3432282003710575</v>
      </c>
      <c r="AA27" s="127">
        <v>46</v>
      </c>
      <c r="AB27" s="118">
        <f>AA27/AA$4</f>
        <v>6.2330623306233061E-2</v>
      </c>
      <c r="AC27" s="127">
        <f t="shared" si="1"/>
        <v>231</v>
      </c>
      <c r="AD27" s="118">
        <f>AC27/AC$4</f>
        <v>0.18089271730618636</v>
      </c>
    </row>
    <row r="28" spans="1:30" s="1" customFormat="1" ht="30" customHeight="1">
      <c r="A28" s="1">
        <v>24</v>
      </c>
      <c r="B28" s="284" t="s">
        <v>193</v>
      </c>
      <c r="C28" s="285"/>
      <c r="D28" s="285"/>
      <c r="E28" s="285"/>
      <c r="F28" s="70" t="s">
        <v>55</v>
      </c>
      <c r="G28" s="129">
        <v>3</v>
      </c>
      <c r="H28" s="120">
        <f>G28/G$4</f>
        <v>0.3</v>
      </c>
      <c r="I28" s="130">
        <v>3</v>
      </c>
      <c r="J28" s="131">
        <f>I28/I$4</f>
        <v>0.6</v>
      </c>
      <c r="K28" s="129">
        <v>0</v>
      </c>
      <c r="L28" s="131">
        <f>K28/K$4</f>
        <v>0</v>
      </c>
      <c r="M28" s="126">
        <v>0</v>
      </c>
      <c r="N28" s="112">
        <f>M28/M$4</f>
        <v>0</v>
      </c>
      <c r="O28" s="129">
        <v>19</v>
      </c>
      <c r="P28" s="131">
        <f>O28/O$4</f>
        <v>0.29230769230769232</v>
      </c>
      <c r="Q28" s="129">
        <v>3</v>
      </c>
      <c r="R28" s="131">
        <f>Q28/Q$4</f>
        <v>7.8947368421052627E-2</v>
      </c>
      <c r="S28" s="129">
        <v>11</v>
      </c>
      <c r="T28" s="131">
        <f>S28/S$4</f>
        <v>4.3137254901960784E-2</v>
      </c>
      <c r="U28" s="129">
        <v>1</v>
      </c>
      <c r="V28" s="131">
        <f>U28/U$4</f>
        <v>6.8965517241379309E-3</v>
      </c>
      <c r="W28" s="129">
        <v>0</v>
      </c>
      <c r="X28" s="131">
        <f>W28/W$4</f>
        <v>0</v>
      </c>
      <c r="Y28" s="129">
        <f t="shared" si="0"/>
        <v>37</v>
      </c>
      <c r="Z28" s="131">
        <f>Y28/Y$4</f>
        <v>6.8645640074211506E-2</v>
      </c>
      <c r="AA28" s="129">
        <v>4</v>
      </c>
      <c r="AB28" s="131">
        <f>AA28/AA$4</f>
        <v>5.4200542005420054E-3</v>
      </c>
      <c r="AC28" s="129">
        <f t="shared" si="1"/>
        <v>41</v>
      </c>
      <c r="AD28" s="131">
        <f>AC28/AC$4</f>
        <v>3.2106499608457323E-2</v>
      </c>
    </row>
    <row r="29" spans="1:30" s="1" customFormat="1" ht="45" customHeight="1">
      <c r="A29" s="1">
        <v>25</v>
      </c>
      <c r="B29" s="284" t="s">
        <v>194</v>
      </c>
      <c r="C29" s="285"/>
      <c r="D29" s="285"/>
      <c r="E29" s="285"/>
      <c r="F29" s="69" t="s">
        <v>57</v>
      </c>
      <c r="G29" s="127">
        <v>5</v>
      </c>
      <c r="H29" s="120">
        <f>G29/G$4</f>
        <v>0.5</v>
      </c>
      <c r="I29" s="114">
        <v>4</v>
      </c>
      <c r="J29" s="118">
        <f>I29/I$4</f>
        <v>0.8</v>
      </c>
      <c r="K29" s="127">
        <v>3</v>
      </c>
      <c r="L29" s="118">
        <f>K29/K$4</f>
        <v>0.375</v>
      </c>
      <c r="M29" s="128">
        <v>3</v>
      </c>
      <c r="N29" s="117">
        <f>M29/M$4</f>
        <v>0.6</v>
      </c>
      <c r="O29" s="127">
        <v>8</v>
      </c>
      <c r="P29" s="118">
        <f>O29/O$4</f>
        <v>0.12307692307692308</v>
      </c>
      <c r="Q29" s="127">
        <v>6</v>
      </c>
      <c r="R29" s="118">
        <f>Q29/Q$4</f>
        <v>0.15789473684210525</v>
      </c>
      <c r="S29" s="127">
        <v>6</v>
      </c>
      <c r="T29" s="118">
        <f>S29/S$4</f>
        <v>2.3529411764705882E-2</v>
      </c>
      <c r="U29" s="127">
        <v>17</v>
      </c>
      <c r="V29" s="118">
        <f>U29/U$4</f>
        <v>0.11724137931034483</v>
      </c>
      <c r="W29" s="127">
        <v>2</v>
      </c>
      <c r="X29" s="118">
        <f>W29/W$4</f>
        <v>0.15384615384615385</v>
      </c>
      <c r="Y29" s="127">
        <f t="shared" si="0"/>
        <v>50</v>
      </c>
      <c r="Z29" s="118">
        <f>Y29/Y$4</f>
        <v>9.2764378478664186E-2</v>
      </c>
      <c r="AA29" s="127">
        <v>0</v>
      </c>
      <c r="AB29" s="118">
        <f>AA29/AA$4</f>
        <v>0</v>
      </c>
      <c r="AC29" s="127">
        <f t="shared" si="1"/>
        <v>50</v>
      </c>
      <c r="AD29" s="118">
        <f>AC29/AC$4</f>
        <v>3.9154267815191858E-2</v>
      </c>
    </row>
    <row r="30" spans="1:30" s="1" customFormat="1" ht="30" customHeight="1">
      <c r="A30" s="1">
        <v>26</v>
      </c>
      <c r="B30" s="286" t="s">
        <v>195</v>
      </c>
      <c r="C30" s="285"/>
      <c r="D30" s="285"/>
      <c r="E30" s="285"/>
      <c r="F30" s="69" t="s">
        <v>150</v>
      </c>
      <c r="G30" s="127">
        <v>8</v>
      </c>
      <c r="H30" s="120">
        <f>G30/G$4</f>
        <v>0.8</v>
      </c>
      <c r="I30" s="114">
        <v>5</v>
      </c>
      <c r="J30" s="118">
        <f>I30/I$4</f>
        <v>1</v>
      </c>
      <c r="K30" s="127">
        <v>0</v>
      </c>
      <c r="L30" s="118">
        <f>K30/K$4</f>
        <v>0</v>
      </c>
      <c r="M30" s="128">
        <v>4</v>
      </c>
      <c r="N30" s="117">
        <f>M30/M$4</f>
        <v>0.8</v>
      </c>
      <c r="O30" s="127">
        <v>49</v>
      </c>
      <c r="P30" s="118">
        <f>O30/O$4</f>
        <v>0.75384615384615383</v>
      </c>
      <c r="Q30" s="127">
        <v>28</v>
      </c>
      <c r="R30" s="118">
        <f>Q30/Q$4</f>
        <v>0.73684210526315785</v>
      </c>
      <c r="S30" s="127">
        <v>102</v>
      </c>
      <c r="T30" s="118">
        <f>S30/S$4</f>
        <v>0.4</v>
      </c>
      <c r="U30" s="127">
        <v>32</v>
      </c>
      <c r="V30" s="118">
        <f>U30/U$4</f>
        <v>0.22068965517241379</v>
      </c>
      <c r="W30" s="127">
        <v>7</v>
      </c>
      <c r="X30" s="118">
        <f>W30/W$4</f>
        <v>0.53846153846153844</v>
      </c>
      <c r="Y30" s="127">
        <f t="shared" si="0"/>
        <v>230</v>
      </c>
      <c r="Z30" s="118">
        <f>Y30/Y$4</f>
        <v>0.42671614100185529</v>
      </c>
      <c r="AA30" s="127">
        <v>642</v>
      </c>
      <c r="AB30" s="118">
        <f>AA30/AA$4</f>
        <v>0.86991869918699183</v>
      </c>
      <c r="AC30" s="127">
        <f t="shared" si="1"/>
        <v>872</v>
      </c>
      <c r="AD30" s="118">
        <f>AC30/AC$4</f>
        <v>0.68285043069694595</v>
      </c>
    </row>
    <row r="31" spans="1:30" s="1" customFormat="1" ht="30" customHeight="1">
      <c r="A31" s="1">
        <v>27</v>
      </c>
      <c r="B31" s="4"/>
      <c r="C31" s="289" t="s">
        <v>196</v>
      </c>
      <c r="D31" s="290"/>
      <c r="E31" s="290"/>
      <c r="F31" s="33"/>
      <c r="G31" s="129"/>
      <c r="H31" s="132"/>
      <c r="I31" s="130"/>
      <c r="J31" s="131"/>
      <c r="K31" s="129"/>
      <c r="L31" s="131"/>
      <c r="M31" s="126"/>
      <c r="N31" s="112"/>
      <c r="O31" s="129"/>
      <c r="P31" s="131"/>
      <c r="Q31" s="129"/>
      <c r="R31" s="131"/>
      <c r="S31" s="129"/>
      <c r="T31" s="131"/>
      <c r="U31" s="129"/>
      <c r="V31" s="131"/>
      <c r="W31" s="129"/>
      <c r="X31" s="131"/>
      <c r="Y31" s="129"/>
      <c r="Z31" s="131"/>
      <c r="AA31" s="129"/>
      <c r="AB31" s="131"/>
      <c r="AC31" s="129"/>
      <c r="AD31" s="131"/>
    </row>
    <row r="32" spans="1:30" s="1" customFormat="1" ht="30" customHeight="1">
      <c r="A32" s="1">
        <v>28</v>
      </c>
      <c r="B32" s="5"/>
      <c r="C32" s="3"/>
      <c r="D32" s="291" t="s">
        <v>197</v>
      </c>
      <c r="E32" s="285"/>
      <c r="F32" s="70" t="s">
        <v>152</v>
      </c>
      <c r="G32" s="127">
        <v>0</v>
      </c>
      <c r="H32" s="132">
        <f>IF(G$30=0,"－",G32/G$30)</f>
        <v>0</v>
      </c>
      <c r="I32" s="114">
        <v>0</v>
      </c>
      <c r="J32" s="118">
        <f>IF(I$30=0,"－",I32/I$30)</f>
        <v>0</v>
      </c>
      <c r="K32" s="127">
        <v>0</v>
      </c>
      <c r="L32" s="118" t="str">
        <f>IF(K$30=0,"－",K32/K$30)</f>
        <v>－</v>
      </c>
      <c r="M32" s="128">
        <v>0</v>
      </c>
      <c r="N32" s="117">
        <f>IF(M$30=0,"－",M32/M$30)</f>
        <v>0</v>
      </c>
      <c r="O32" s="127">
        <v>2</v>
      </c>
      <c r="P32" s="118">
        <f>IF(O$30=0,"－",O32/O$30)</f>
        <v>4.0816326530612242E-2</v>
      </c>
      <c r="Q32" s="127">
        <v>1</v>
      </c>
      <c r="R32" s="118">
        <f>IF(Q$30=0,"－",Q32/Q$30)</f>
        <v>3.5714285714285712E-2</v>
      </c>
      <c r="S32" s="127">
        <v>9</v>
      </c>
      <c r="T32" s="118">
        <f>IF(S$30=0,"－",S32/S$30)</f>
        <v>8.8235294117647065E-2</v>
      </c>
      <c r="U32" s="127">
        <v>2</v>
      </c>
      <c r="V32" s="118">
        <f>IF(U$30=0,"－",U32/U$30)</f>
        <v>6.25E-2</v>
      </c>
      <c r="W32" s="127">
        <v>0</v>
      </c>
      <c r="X32" s="118">
        <f>IF(W$30=0,"－",W32/W$30)</f>
        <v>0</v>
      </c>
      <c r="Y32" s="127">
        <f t="shared" si="0"/>
        <v>14</v>
      </c>
      <c r="Z32" s="118">
        <f>IF(Y$30=0,"－",Y32/Y$30)</f>
        <v>6.0869565217391307E-2</v>
      </c>
      <c r="AA32" s="127">
        <v>69</v>
      </c>
      <c r="AB32" s="118">
        <f>IF(AA$30=0,"－",AA32/AA$30)</f>
        <v>0.10747663551401869</v>
      </c>
      <c r="AC32" s="127">
        <f t="shared" si="1"/>
        <v>83</v>
      </c>
      <c r="AD32" s="118">
        <f>IF(AC$30=0,"－",AC32/AC$30)</f>
        <v>9.5183486238532108E-2</v>
      </c>
    </row>
    <row r="33" spans="1:30" s="1" customFormat="1" ht="30" customHeight="1">
      <c r="A33" s="1">
        <v>29</v>
      </c>
      <c r="B33" s="5"/>
      <c r="C33" s="3"/>
      <c r="D33" s="291" t="s">
        <v>198</v>
      </c>
      <c r="E33" s="285"/>
      <c r="F33" s="70" t="s">
        <v>154</v>
      </c>
      <c r="G33" s="127">
        <v>7</v>
      </c>
      <c r="H33" s="132">
        <f t="shared" ref="H33:J35" si="2">IF(G$30=0,"－",G33/G$30)</f>
        <v>0.875</v>
      </c>
      <c r="I33" s="114">
        <v>4</v>
      </c>
      <c r="J33" s="118">
        <f t="shared" si="2"/>
        <v>0.8</v>
      </c>
      <c r="K33" s="127">
        <v>0</v>
      </c>
      <c r="L33" s="118" t="str">
        <f>IF(K$30=0,"－",K33/K$30)</f>
        <v>－</v>
      </c>
      <c r="M33" s="128">
        <v>4</v>
      </c>
      <c r="N33" s="117">
        <f>IF(M$30=0,"－",M33/M$30)</f>
        <v>1</v>
      </c>
      <c r="O33" s="127">
        <v>41</v>
      </c>
      <c r="P33" s="118">
        <f>IF(O$30=0,"－",O33/O$30)</f>
        <v>0.83673469387755106</v>
      </c>
      <c r="Q33" s="127">
        <v>21</v>
      </c>
      <c r="R33" s="118">
        <f>IF(Q$30=0,"－",Q33/Q$30)</f>
        <v>0.75</v>
      </c>
      <c r="S33" s="127">
        <v>68</v>
      </c>
      <c r="T33" s="118">
        <f>IF(S$30=0,"－",S33/S$30)</f>
        <v>0.66666666666666663</v>
      </c>
      <c r="U33" s="127">
        <v>16</v>
      </c>
      <c r="V33" s="118">
        <f>IF(U$30=0,"－",U33/U$30)</f>
        <v>0.5</v>
      </c>
      <c r="W33" s="127">
        <v>4</v>
      </c>
      <c r="X33" s="118">
        <f>IF(W$30=0,"－",W33/W$30)</f>
        <v>0.5714285714285714</v>
      </c>
      <c r="Y33" s="127">
        <f t="shared" si="0"/>
        <v>161</v>
      </c>
      <c r="Z33" s="118">
        <f>IF(Y$30=0,"－",Y33/Y$30)</f>
        <v>0.7</v>
      </c>
      <c r="AA33" s="127">
        <v>636</v>
      </c>
      <c r="AB33" s="118">
        <f>IF(AA$30=0,"－",AA33/AA$30)</f>
        <v>0.99065420560747663</v>
      </c>
      <c r="AC33" s="127">
        <f t="shared" si="1"/>
        <v>797</v>
      </c>
      <c r="AD33" s="118">
        <f>IF(AC$30=0,"－",AC33/AC$30)</f>
        <v>0.91399082568807344</v>
      </c>
    </row>
    <row r="34" spans="1:30" s="1" customFormat="1" ht="30" customHeight="1">
      <c r="A34" s="1">
        <v>30</v>
      </c>
      <c r="B34" s="5"/>
      <c r="C34" s="3"/>
      <c r="D34" s="291" t="s">
        <v>199</v>
      </c>
      <c r="E34" s="285"/>
      <c r="F34" s="70" t="s">
        <v>156</v>
      </c>
      <c r="G34" s="127">
        <v>0</v>
      </c>
      <c r="H34" s="132">
        <f t="shared" si="2"/>
        <v>0</v>
      </c>
      <c r="I34" s="114">
        <v>0</v>
      </c>
      <c r="J34" s="118">
        <f t="shared" si="2"/>
        <v>0</v>
      </c>
      <c r="K34" s="127">
        <v>0</v>
      </c>
      <c r="L34" s="118" t="str">
        <f>IF(K$30=0,"－",K34/K$30)</f>
        <v>－</v>
      </c>
      <c r="M34" s="128">
        <v>0</v>
      </c>
      <c r="N34" s="117">
        <f>IF(M$30=0,"－",M34/M$30)</f>
        <v>0</v>
      </c>
      <c r="O34" s="127">
        <v>0</v>
      </c>
      <c r="P34" s="118">
        <f>IF(O$30=0,"－",O34/O$30)</f>
        <v>0</v>
      </c>
      <c r="Q34" s="127">
        <v>0</v>
      </c>
      <c r="R34" s="118">
        <f>IF(Q$30=0,"－",Q34/Q$30)</f>
        <v>0</v>
      </c>
      <c r="S34" s="127">
        <v>0</v>
      </c>
      <c r="T34" s="118">
        <f>IF(S$30=0,"－",S34/S$30)</f>
        <v>0</v>
      </c>
      <c r="U34" s="127">
        <v>1</v>
      </c>
      <c r="V34" s="118">
        <f>IF(U$30=0,"－",U34/U$30)</f>
        <v>3.125E-2</v>
      </c>
      <c r="W34" s="127">
        <v>0</v>
      </c>
      <c r="X34" s="118">
        <f>IF(W$30=0,"－",W34/W$30)</f>
        <v>0</v>
      </c>
      <c r="Y34" s="127">
        <f t="shared" si="0"/>
        <v>1</v>
      </c>
      <c r="Z34" s="118">
        <f>IF(Y$30=0,"－",Y34/Y$30)</f>
        <v>4.3478260869565218E-3</v>
      </c>
      <c r="AA34" s="127">
        <v>3</v>
      </c>
      <c r="AB34" s="118">
        <f>IF(AA$30=0,"－",AA34/AA$30)</f>
        <v>4.6728971962616819E-3</v>
      </c>
      <c r="AC34" s="127">
        <f t="shared" si="1"/>
        <v>4</v>
      </c>
      <c r="AD34" s="118">
        <f>IF(AC$30=0,"－",AC34/AC$30)</f>
        <v>4.5871559633027525E-3</v>
      </c>
    </row>
    <row r="35" spans="1:30" s="1" customFormat="1" ht="30" customHeight="1" thickBot="1">
      <c r="A35" s="1">
        <v>31</v>
      </c>
      <c r="B35" s="42"/>
      <c r="C35" s="43"/>
      <c r="D35" s="282" t="s">
        <v>176</v>
      </c>
      <c r="E35" s="283"/>
      <c r="F35" s="72" t="s">
        <v>200</v>
      </c>
      <c r="G35" s="133">
        <v>1</v>
      </c>
      <c r="H35" s="134">
        <f t="shared" si="2"/>
        <v>0.125</v>
      </c>
      <c r="I35" s="135">
        <v>1</v>
      </c>
      <c r="J35" s="136">
        <f t="shared" si="2"/>
        <v>0.2</v>
      </c>
      <c r="K35" s="133">
        <v>0</v>
      </c>
      <c r="L35" s="136" t="str">
        <f>IF(K$30=0,"－",K35/K$30)</f>
        <v>－</v>
      </c>
      <c r="M35" s="137">
        <v>0</v>
      </c>
      <c r="N35" s="138">
        <f>IF(M$30=0,"－",M35/M$30)</f>
        <v>0</v>
      </c>
      <c r="O35" s="133">
        <v>15</v>
      </c>
      <c r="P35" s="136">
        <f>IF(O$30=0,"－",O35/O$30)</f>
        <v>0.30612244897959184</v>
      </c>
      <c r="Q35" s="133">
        <v>9</v>
      </c>
      <c r="R35" s="136">
        <f>IF(Q$30=0,"－",Q35/Q$30)</f>
        <v>0.32142857142857145</v>
      </c>
      <c r="S35" s="133">
        <v>40</v>
      </c>
      <c r="T35" s="136">
        <f>IF(S$30=0,"－",S35/S$30)</f>
        <v>0.39215686274509803</v>
      </c>
      <c r="U35" s="133">
        <v>17</v>
      </c>
      <c r="V35" s="136">
        <f>IF(U$30=0,"－",U35/U$30)</f>
        <v>0.53125</v>
      </c>
      <c r="W35" s="133">
        <v>5</v>
      </c>
      <c r="X35" s="136">
        <f>IF(W$30=0,"－",W35/W$30)</f>
        <v>0.7142857142857143</v>
      </c>
      <c r="Y35" s="133">
        <f t="shared" si="0"/>
        <v>87</v>
      </c>
      <c r="Z35" s="136">
        <f>IF(Y$30=0,"－",Y35/Y$30)</f>
        <v>0.37826086956521737</v>
      </c>
      <c r="AA35" s="133">
        <v>25</v>
      </c>
      <c r="AB35" s="136">
        <f>IF(AA$30=0,"－",AA35/AA$30)</f>
        <v>3.8940809968847349E-2</v>
      </c>
      <c r="AC35" s="133">
        <f t="shared" si="1"/>
        <v>112</v>
      </c>
      <c r="AD35" s="136">
        <f>IF(AC$30=0,"－",AC35/AC$30)</f>
        <v>0.12844036697247707</v>
      </c>
    </row>
    <row r="36" spans="1:30" ht="23.25" customHeight="1">
      <c r="B36" s="21" t="s">
        <v>89</v>
      </c>
    </row>
  </sheetData>
  <mergeCells count="41">
    <mergeCell ref="AC2:AD3"/>
    <mergeCell ref="D32:E32"/>
    <mergeCell ref="D33:E33"/>
    <mergeCell ref="AA2:AB3"/>
    <mergeCell ref="Y2:Z3"/>
    <mergeCell ref="W2:X3"/>
    <mergeCell ref="U2:V3"/>
    <mergeCell ref="S2:T3"/>
    <mergeCell ref="Q2:R3"/>
    <mergeCell ref="O2:P3"/>
    <mergeCell ref="D20:E20"/>
    <mergeCell ref="M2:N3"/>
    <mergeCell ref="D13:E13"/>
    <mergeCell ref="B14:E14"/>
    <mergeCell ref="K2:L3"/>
    <mergeCell ref="I3:J3"/>
    <mergeCell ref="G2:H3"/>
    <mergeCell ref="B2:F3"/>
    <mergeCell ref="C15:E15"/>
    <mergeCell ref="D16:E16"/>
    <mergeCell ref="D17:E17"/>
    <mergeCell ref="D18:E18"/>
    <mergeCell ref="D19:E19"/>
    <mergeCell ref="B21:E21"/>
    <mergeCell ref="C23:E23"/>
    <mergeCell ref="C31:E31"/>
    <mergeCell ref="D34:E34"/>
    <mergeCell ref="D24:E24"/>
    <mergeCell ref="D25:E25"/>
    <mergeCell ref="D26:E26"/>
    <mergeCell ref="B30:E30"/>
    <mergeCell ref="B8:E8"/>
    <mergeCell ref="C9:E9"/>
    <mergeCell ref="D10:E10"/>
    <mergeCell ref="D11:E11"/>
    <mergeCell ref="D12:E12"/>
    <mergeCell ref="D35:E35"/>
    <mergeCell ref="B27:E27"/>
    <mergeCell ref="B28:E28"/>
    <mergeCell ref="B29:E29"/>
    <mergeCell ref="B22:E22"/>
  </mergeCells>
  <phoneticPr fontId="2"/>
  <printOptions horizontalCentered="1"/>
  <pageMargins left="0.31496062992125984" right="0.31496062992125984" top="0.55118110236220474" bottom="0.55118110236220474" header="0.31496062992125984" footer="0.31496062992125984"/>
  <pageSetup paperSize="8"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5C47FBA1959C7459DCBD9ABB71E390C" ma:contentTypeVersion="16" ma:contentTypeDescription="新しいドキュメントを作成します。" ma:contentTypeScope="" ma:versionID="a07ff3941374b0fdbf4011867bc317b0">
  <xsd:schema xmlns:xsd="http://www.w3.org/2001/XMLSchema" xmlns:xs="http://www.w3.org/2001/XMLSchema" xmlns:p="http://schemas.microsoft.com/office/2006/metadata/properties" xmlns:ns2="e6deef49-f7a2-4bd0-aacb-d87c62e2f64a" xmlns:ns3="a56e2e7b-92b2-4ff3-866e-857e4112d56b" targetNamespace="http://schemas.microsoft.com/office/2006/metadata/properties" ma:root="true" ma:fieldsID="74bd9ab80f0c60465959d064f932b017" ns2:_="" ns3:_="">
    <xsd:import namespace="e6deef49-f7a2-4bd0-aacb-d87c62e2f64a"/>
    <xsd:import namespace="a56e2e7b-92b2-4ff3-866e-857e4112d56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TaxCatchAll" minOccurs="0"/>
                <xsd:element ref="ns2:MediaServiceDateTaken" minOccurs="0"/>
                <xsd:element ref="ns2:MediaServiceOCR" minOccurs="0"/>
                <xsd:element ref="ns2:lcf76f155ced4ddcb4097134ff3c332f"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deef49-f7a2-4bd0-aacb-d87c62e2f6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6e2e7b-92b2-4ff3-866e-857e4112d56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d71c2d1-601c-4710-a750-f467f4fac90a}" ma:internalName="TaxCatchAll" ma:showField="CatchAllData" ma:web="a56e2e7b-92b2-4ff3-866e-857e4112d5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56e2e7b-92b2-4ff3-866e-857e4112d56b" xsi:nil="true"/>
    <lcf76f155ced4ddcb4097134ff3c332f xmlns="e6deef49-f7a2-4bd0-aacb-d87c62e2f64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BA00BB-1534-4D65-B5F5-C2C99BE5FF05}"/>
</file>

<file path=customXml/itemProps2.xml><?xml version="1.0" encoding="utf-8"?>
<ds:datastoreItem xmlns:ds="http://schemas.openxmlformats.org/officeDocument/2006/customXml" ds:itemID="{79998DEC-EBE5-432A-A6B7-1542EA4E91B5}"/>
</file>

<file path=customXml/itemProps3.xml><?xml version="1.0" encoding="utf-8"?>
<ds:datastoreItem xmlns:ds="http://schemas.openxmlformats.org/officeDocument/2006/customXml" ds:itemID="{30893FAA-F0C4-4442-B586-1910937AAC4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2008-03-11T02:15:09Z</dcterms:created>
  <dcterms:modified xsi:type="dcterms:W3CDTF">2025-11-11T02:42:21Z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0x01010045C47FBA1959C7459DCBD9ABB71E390C</vt:lpwstr>
  </property>
  <property fmtid="{D5CDD505-2E9C-101B-9397-08002B2CF9AE}" pid="3" name="MediaServiceImageTags">
    <vt:lpwstr/>
  </property>
</Properties>
</file>